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6\SESJE\01.30 Sesja\BUDŻET\"/>
    </mc:Choice>
  </mc:AlternateContent>
  <xr:revisionPtr revIDLastSave="0" documentId="13_ncr:1_{C2F19E7C-A927-4554-9C9F-660EE947EA45}" xr6:coauthVersionLast="47" xr6:coauthVersionMax="47" xr10:uidLastSave="{00000000-0000-0000-0000-000000000000}"/>
  <bookViews>
    <workbookView xWindow="-120" yWindow="-120" windowWidth="29040" windowHeight="15720" activeTab="1" xr2:uid="{D5C9A4AA-6033-46E7-A1B1-53663316BBFF}"/>
  </bookViews>
  <sheets>
    <sheet name="zadania inwest" sheetId="1" r:id="rId1"/>
    <sheet name="Zadania inwestycyjne 2026" sheetId="2" r:id="rId2"/>
  </sheets>
  <externalReferences>
    <externalReference r:id="rId3"/>
  </externalReferences>
  <definedNames>
    <definedName name="_xlnm._FilterDatabase" localSheetId="1" hidden="1">'Zadania inwestycyjne 2026'!$A$5:$J$87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G63" i="2"/>
  <c r="G76" i="2"/>
  <c r="F20" i="2"/>
  <c r="H87" i="2"/>
  <c r="H20" i="2"/>
  <c r="H50" i="2"/>
  <c r="I50" i="2"/>
  <c r="I63" i="2"/>
  <c r="D20" i="2"/>
  <c r="E58" i="2"/>
  <c r="D58" i="2" s="1"/>
  <c r="D50" i="2" s="1"/>
  <c r="E75" i="2"/>
  <c r="E74" i="2" s="1"/>
  <c r="F74" i="2"/>
  <c r="G74" i="2"/>
  <c r="H74" i="2"/>
  <c r="I74" i="2"/>
  <c r="E40" i="2"/>
  <c r="D40" i="2" s="1"/>
  <c r="D35" i="2" s="1"/>
  <c r="E32" i="2"/>
  <c r="E31" i="2"/>
  <c r="D31" i="2" s="1"/>
  <c r="E66" i="2"/>
  <c r="D66" i="2" s="1"/>
  <c r="E67" i="2"/>
  <c r="D67" i="2" s="1"/>
  <c r="E68" i="2"/>
  <c r="D68" i="2" s="1"/>
  <c r="E70" i="2"/>
  <c r="D70" i="2" s="1"/>
  <c r="G72" i="2"/>
  <c r="E72" i="2" s="1"/>
  <c r="E51" i="2"/>
  <c r="D51" i="2" s="1"/>
  <c r="D33" i="2"/>
  <c r="F35" i="2"/>
  <c r="H35" i="2"/>
  <c r="I35" i="2"/>
  <c r="F76" i="2"/>
  <c r="H76" i="2"/>
  <c r="I76" i="2"/>
  <c r="G78" i="2"/>
  <c r="G79" i="2"/>
  <c r="E79" i="2" s="1"/>
  <c r="G80" i="2"/>
  <c r="E80" i="2" s="1"/>
  <c r="G81" i="2"/>
  <c r="E81" i="2" s="1"/>
  <c r="G82" i="2"/>
  <c r="E82" i="2" s="1"/>
  <c r="G83" i="2"/>
  <c r="E83" i="2" s="1"/>
  <c r="G84" i="2"/>
  <c r="E84" i="2" s="1"/>
  <c r="G85" i="2"/>
  <c r="E85" i="2" s="1"/>
  <c r="G86" i="2"/>
  <c r="E86" i="2" s="1"/>
  <c r="G77" i="2"/>
  <c r="E77" i="2" s="1"/>
  <c r="F63" i="2"/>
  <c r="H63" i="2"/>
  <c r="E65" i="2"/>
  <c r="E69" i="2"/>
  <c r="G71" i="2"/>
  <c r="E71" i="2" s="1"/>
  <c r="G73" i="2"/>
  <c r="E73" i="2" s="1"/>
  <c r="G64" i="2"/>
  <c r="E64" i="2" s="1"/>
  <c r="F61" i="2"/>
  <c r="H61" i="2"/>
  <c r="I61" i="2"/>
  <c r="G62" i="2"/>
  <c r="G61" i="2" s="1"/>
  <c r="F59" i="2"/>
  <c r="H59" i="2"/>
  <c r="I59" i="2"/>
  <c r="G60" i="2"/>
  <c r="E60" i="2" s="1"/>
  <c r="E59" i="2" s="1"/>
  <c r="F50" i="2"/>
  <c r="G53" i="2"/>
  <c r="E53" i="2" s="1"/>
  <c r="E54" i="2"/>
  <c r="G55" i="2"/>
  <c r="E55" i="2" s="1"/>
  <c r="G57" i="2"/>
  <c r="E57" i="2" s="1"/>
  <c r="G52" i="2"/>
  <c r="E52" i="2" s="1"/>
  <c r="G37" i="2"/>
  <c r="E37" i="2" s="1"/>
  <c r="G38" i="2"/>
  <c r="E38" i="2" s="1"/>
  <c r="G39" i="2"/>
  <c r="E39" i="2" s="1"/>
  <c r="G41" i="2"/>
  <c r="E41" i="2" s="1"/>
  <c r="G42" i="2"/>
  <c r="E42" i="2" s="1"/>
  <c r="G43" i="2"/>
  <c r="E43" i="2" s="1"/>
  <c r="G44" i="2"/>
  <c r="E44" i="2" s="1"/>
  <c r="G45" i="2"/>
  <c r="E45" i="2" s="1"/>
  <c r="G46" i="2"/>
  <c r="E46" i="2" s="1"/>
  <c r="G47" i="2"/>
  <c r="E47" i="2" s="1"/>
  <c r="G48" i="2"/>
  <c r="E48" i="2" s="1"/>
  <c r="G49" i="2"/>
  <c r="E49" i="2" s="1"/>
  <c r="G36" i="2"/>
  <c r="F33" i="2"/>
  <c r="H33" i="2"/>
  <c r="I33" i="2"/>
  <c r="G34" i="2"/>
  <c r="G33" i="2" s="1"/>
  <c r="I20" i="2"/>
  <c r="G22" i="2"/>
  <c r="E22" i="2" s="1"/>
  <c r="G23" i="2"/>
  <c r="E23" i="2" s="1"/>
  <c r="G24" i="2"/>
  <c r="E24" i="2" s="1"/>
  <c r="G25" i="2"/>
  <c r="E25" i="2" s="1"/>
  <c r="G26" i="2"/>
  <c r="E26" i="2" s="1"/>
  <c r="G27" i="2"/>
  <c r="E27" i="2" s="1"/>
  <c r="G28" i="2"/>
  <c r="E28" i="2" s="1"/>
  <c r="G29" i="2"/>
  <c r="E29" i="2" s="1"/>
  <c r="G30" i="2"/>
  <c r="E30" i="2" s="1"/>
  <c r="G21" i="2"/>
  <c r="E21" i="2" s="1"/>
  <c r="F9" i="2"/>
  <c r="H9" i="2"/>
  <c r="I9" i="2"/>
  <c r="G11" i="2"/>
  <c r="E11" i="2" s="1"/>
  <c r="G12" i="2"/>
  <c r="E12" i="2" s="1"/>
  <c r="G13" i="2"/>
  <c r="E13" i="2" s="1"/>
  <c r="G14" i="2"/>
  <c r="E14" i="2" s="1"/>
  <c r="G15" i="2"/>
  <c r="E15" i="2" s="1"/>
  <c r="G16" i="2"/>
  <c r="E16" i="2" s="1"/>
  <c r="G17" i="2"/>
  <c r="E17" i="2" s="1"/>
  <c r="G18" i="2"/>
  <c r="E18" i="2" s="1"/>
  <c r="G19" i="2"/>
  <c r="E19" i="2" s="1"/>
  <c r="G10" i="2"/>
  <c r="E10" i="2" s="1"/>
  <c r="D76" i="2"/>
  <c r="D61" i="2"/>
  <c r="D59" i="2"/>
  <c r="D9" i="2"/>
  <c r="D106" i="1"/>
  <c r="C106" i="1"/>
  <c r="D105" i="1"/>
  <c r="C105" i="1"/>
  <c r="D104" i="1"/>
  <c r="C104" i="1"/>
  <c r="K103" i="1"/>
  <c r="J103" i="1"/>
  <c r="I103" i="1"/>
  <c r="H103" i="1"/>
  <c r="G103" i="1"/>
  <c r="F103" i="1"/>
  <c r="E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K89" i="1"/>
  <c r="J89" i="1"/>
  <c r="I89" i="1"/>
  <c r="M91" i="1" s="1"/>
  <c r="H89" i="1"/>
  <c r="G89" i="1"/>
  <c r="F89" i="1"/>
  <c r="E89" i="1"/>
  <c r="K87" i="1"/>
  <c r="J87" i="1"/>
  <c r="I87" i="1"/>
  <c r="H87" i="1"/>
  <c r="G87" i="1"/>
  <c r="F87" i="1"/>
  <c r="E87" i="1"/>
  <c r="D87" i="1"/>
  <c r="K85" i="1"/>
  <c r="J85" i="1"/>
  <c r="I85" i="1"/>
  <c r="H85" i="1"/>
  <c r="G85" i="1"/>
  <c r="F85" i="1"/>
  <c r="E85" i="1"/>
  <c r="D85" i="1"/>
  <c r="C85" i="1"/>
  <c r="D84" i="1"/>
  <c r="D83" i="1" s="1"/>
  <c r="C84" i="1"/>
  <c r="K83" i="1"/>
  <c r="J83" i="1"/>
  <c r="I83" i="1"/>
  <c r="H83" i="1"/>
  <c r="G83" i="1"/>
  <c r="F83" i="1"/>
  <c r="E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K71" i="1"/>
  <c r="J71" i="1"/>
  <c r="I71" i="1"/>
  <c r="H71" i="1"/>
  <c r="G71" i="1"/>
  <c r="F71" i="1"/>
  <c r="E71" i="1"/>
  <c r="D70" i="1"/>
  <c r="D69" i="1" s="1"/>
  <c r="C70" i="1"/>
  <c r="K69" i="1"/>
  <c r="K67" i="1" s="1"/>
  <c r="K60" i="1" s="1"/>
  <c r="J69" i="1"/>
  <c r="J67" i="1" s="1"/>
  <c r="J60" i="1" s="1"/>
  <c r="I69" i="1"/>
  <c r="H69" i="1"/>
  <c r="H67" i="1" s="1"/>
  <c r="H60" i="1" s="1"/>
  <c r="G69" i="1"/>
  <c r="G67" i="1" s="1"/>
  <c r="G60" i="1" s="1"/>
  <c r="F69" i="1"/>
  <c r="F67" i="1" s="1"/>
  <c r="F60" i="1" s="1"/>
  <c r="E69" i="1"/>
  <c r="E67" i="1" s="1"/>
  <c r="E60" i="1" s="1"/>
  <c r="D68" i="1"/>
  <c r="D67" i="1" s="1"/>
  <c r="C68" i="1"/>
  <c r="I67" i="1"/>
  <c r="I60" i="1" s="1"/>
  <c r="D66" i="1"/>
  <c r="C66" i="1"/>
  <c r="D65" i="1"/>
  <c r="C65" i="1"/>
  <c r="D64" i="1"/>
  <c r="C64" i="1"/>
  <c r="D63" i="1"/>
  <c r="C63" i="1"/>
  <c r="D62" i="1"/>
  <c r="C62" i="1"/>
  <c r="D61" i="1"/>
  <c r="C61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K43" i="1"/>
  <c r="K41" i="1" s="1"/>
  <c r="J43" i="1"/>
  <c r="J41" i="1" s="1"/>
  <c r="I43" i="1"/>
  <c r="H43" i="1"/>
  <c r="H41" i="1" s="1"/>
  <c r="G43" i="1"/>
  <c r="G41" i="1" s="1"/>
  <c r="F43" i="1"/>
  <c r="F41" i="1" s="1"/>
  <c r="E43" i="1"/>
  <c r="D42" i="1"/>
  <c r="D41" i="1" s="1"/>
  <c r="C42" i="1"/>
  <c r="I41" i="1"/>
  <c r="E41" i="1"/>
  <c r="D40" i="1"/>
  <c r="C40" i="1"/>
  <c r="D39" i="1"/>
  <c r="C39" i="1"/>
  <c r="I38" i="1"/>
  <c r="D38" i="1"/>
  <c r="C38" i="1"/>
  <c r="I37" i="1"/>
  <c r="D37" i="1"/>
  <c r="C37" i="1"/>
  <c r="I36" i="1"/>
  <c r="D36" i="1"/>
  <c r="C36" i="1"/>
  <c r="I35" i="1"/>
  <c r="D35" i="1"/>
  <c r="C35" i="1"/>
  <c r="I34" i="1"/>
  <c r="D34" i="1"/>
  <c r="C34" i="1"/>
  <c r="I33" i="1"/>
  <c r="D33" i="1"/>
  <c r="C33" i="1"/>
  <c r="I32" i="1"/>
  <c r="D32" i="1"/>
  <c r="C32" i="1"/>
  <c r="I31" i="1"/>
  <c r="D31" i="1"/>
  <c r="C31" i="1"/>
  <c r="D30" i="1"/>
  <c r="C30" i="1"/>
  <c r="K29" i="1"/>
  <c r="J29" i="1"/>
  <c r="H29" i="1"/>
  <c r="G29" i="1"/>
  <c r="F29" i="1"/>
  <c r="D28" i="1"/>
  <c r="C28" i="1"/>
  <c r="I27" i="1"/>
  <c r="D27" i="1"/>
  <c r="E27" i="1" s="1"/>
  <c r="C27" i="1"/>
  <c r="D26" i="1"/>
  <c r="C26" i="1"/>
  <c r="D25" i="1"/>
  <c r="C25" i="1"/>
  <c r="D24" i="1"/>
  <c r="C24" i="1"/>
  <c r="I23" i="1"/>
  <c r="D23" i="1"/>
  <c r="C23" i="1"/>
  <c r="I22" i="1"/>
  <c r="D22" i="1"/>
  <c r="E22" i="1" s="1"/>
  <c r="C22" i="1"/>
  <c r="I21" i="1"/>
  <c r="D21" i="1"/>
  <c r="C21" i="1"/>
  <c r="I20" i="1"/>
  <c r="D20" i="1"/>
  <c r="C20" i="1"/>
  <c r="I19" i="1"/>
  <c r="D19" i="1"/>
  <c r="C19" i="1"/>
  <c r="I18" i="1"/>
  <c r="D18" i="1"/>
  <c r="E18" i="1" s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K9" i="1"/>
  <c r="J9" i="1"/>
  <c r="H9" i="1"/>
  <c r="G9" i="1"/>
  <c r="F9" i="1"/>
  <c r="E50" i="2" l="1"/>
  <c r="G50" i="2"/>
  <c r="G87" i="2" s="1"/>
  <c r="E63" i="2"/>
  <c r="F87" i="2"/>
  <c r="E20" i="2"/>
  <c r="I87" i="2"/>
  <c r="D75" i="2"/>
  <c r="D74" i="2" s="1"/>
  <c r="D63" i="2"/>
  <c r="D71" i="1"/>
  <c r="D103" i="1"/>
  <c r="E19" i="1"/>
  <c r="E23" i="1"/>
  <c r="E36" i="1"/>
  <c r="E29" i="1" s="1"/>
  <c r="D60" i="1"/>
  <c r="D89" i="1"/>
  <c r="E20" i="1"/>
  <c r="D29" i="1"/>
  <c r="I9" i="1"/>
  <c r="E21" i="1"/>
  <c r="D43" i="1"/>
  <c r="D9" i="1"/>
  <c r="I29" i="1"/>
  <c r="F107" i="1"/>
  <c r="G107" i="1"/>
  <c r="H107" i="1"/>
  <c r="G35" i="2"/>
  <c r="E62" i="2"/>
  <c r="E61" i="2" s="1"/>
  <c r="E36" i="2"/>
  <c r="E35" i="2" s="1"/>
  <c r="E34" i="2"/>
  <c r="E33" i="2" s="1"/>
  <c r="G59" i="2"/>
  <c r="E9" i="2"/>
  <c r="G9" i="2"/>
  <c r="E78" i="2"/>
  <c r="E76" i="2" s="1"/>
  <c r="K107" i="1"/>
  <c r="J107" i="1"/>
  <c r="D87" i="2" l="1"/>
  <c r="E87" i="2"/>
  <c r="I107" i="1"/>
  <c r="D107" i="1"/>
  <c r="E9" i="1"/>
  <c r="E107" i="1" s="1"/>
</calcChain>
</file>

<file path=xl/sharedStrings.xml><?xml version="1.0" encoding="utf-8"?>
<sst xmlns="http://schemas.openxmlformats.org/spreadsheetml/2006/main" count="221" uniqueCount="109">
  <si>
    <t>Załącznik Nr 3 do Uchwały Nr …............/2024 Rady Gminy Lidzbark Warmiński z dnia …......</t>
  </si>
  <si>
    <t>WYDATKI  INWESTYCYJNE  NA  2026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</si>
  <si>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</si>
  <si>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</si>
  <si>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</si>
  <si>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</si>
  <si>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</si>
  <si>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</si>
  <si>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rok budżetowy 2024 (6+7+8+9)</t>
  </si>
  <si>
    <t>w tym źródła finansowania</t>
  </si>
  <si>
    <t>środki własne</t>
  </si>
  <si>
    <t>kredyty i pożyczki</t>
  </si>
  <si>
    <t>pozostałe (subwencja)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</si>
  <si>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</si>
  <si>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</si>
  <si>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</si>
  <si>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</si>
  <si>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O1043</t>
  </si>
  <si>
    <t>O1044</t>
  </si>
  <si>
    <t>Transport i łączność - drogi gminne</t>
  </si>
  <si>
    <t>Turystyka</t>
  </si>
  <si>
    <t>Gospodarka mieszkaniowa</t>
  </si>
  <si>
    <t>Administracja Publiczna</t>
  </si>
  <si>
    <t>Obrona cywilna</t>
  </si>
  <si>
    <t>Bezpieczeństwo publiczne i ochrona przeciwpożarowa</t>
  </si>
  <si>
    <t>Oświata i wychowanie</t>
  </si>
  <si>
    <t>Ochrona zdrowia</t>
  </si>
  <si>
    <t>Gospodarka komunalna i ochrona środowiska</t>
  </si>
  <si>
    <t>Kultura i ochrona dziedzictwa narodowego</t>
  </si>
  <si>
    <t>Sport</t>
  </si>
  <si>
    <t>OGÓŁEM</t>
  </si>
  <si>
    <t>Wykonanie dokumentacji technicznej rozbudowy stacji uzdatniania wody w Rogóżu</t>
  </si>
  <si>
    <t>Wykonanie dokumentacji technicznej rozbudowy sieci wodociągowej na odcinku Rogóż-Morawa</t>
  </si>
  <si>
    <t>Wykonanie dokumentacji technicznej rozbudowy sieci wodociągowej na odcinku Blanki - Kłębowo</t>
  </si>
  <si>
    <t>Wykonanie dokumentacji technicznej rozbudowy sieci wodociągowej na odcinku Miłogórze - Pomorowo</t>
  </si>
  <si>
    <t>Wykonanie dokumentacji budowy stacji uzdatniania wody w Łaniewie</t>
  </si>
  <si>
    <t xml:space="preserve">Wykonanie dokumentacji technicznej rozbudowy sieci wodociągowej w Runowie do hali sportowej </t>
  </si>
  <si>
    <t>Wykonanie dokumentacji technicznej zbiorczej przepompowni ścieków w Kraszewie</t>
  </si>
  <si>
    <t>Remont odcinka drogi publicznej nr 117012N  Ignalin - Długołęka (dz. nr 239/1 ob. Ignalin) wraz z odcinkami dróg wewnętrznych dz. nr 110/1 i 224 ob.Ignalin w m. Ignalin</t>
  </si>
  <si>
    <t>Odtworzenie odcinka drogi gminnej dz. nr 397/3 obręb Miłogórze</t>
  </si>
  <si>
    <t>Modernizacja odcinka drogi publicznej nr 117009 N Runowo - Łaniewo</t>
  </si>
  <si>
    <t>Wykonanie nawierzchni z betonu asfaltowego wraz z budową chodnika w m. Pilnik dz. nr 5/32 ob. Pilnik</t>
  </si>
  <si>
    <t>Wykonanie nawierzchni z kruszywa łamanego 0-31,5mm na drodze Ignalin - Bobrownik o dł. 2,2 km (FOGR)</t>
  </si>
  <si>
    <t>Przebudowa drogi gminnej w miejscowości Kraszewo (dz. nr 158/21 ob.. Kraszewo)</t>
  </si>
  <si>
    <t>Rozbudowa drogi gminnej nr 110725N w miejscowości Markajmy i Marków, gmina Lidzbark Warmiński</t>
  </si>
  <si>
    <t>Remont drogi gminnej nr 117003N w miejscowości Bugi</t>
  </si>
  <si>
    <t>Remont drogi gminnej nr 117022N w miejscowości Żytowo</t>
  </si>
  <si>
    <t>Zakup i montaż wiat przystankowych</t>
  </si>
  <si>
    <t xml:space="preserve">Modernizacja budynku komunalnego Długołęka 9 - utwardzenie placu </t>
  </si>
  <si>
    <t>Modernizacja budynku komunalnego Długołęka 9-  budynek biurowo-usługowy</t>
  </si>
  <si>
    <t xml:space="preserve">Remont placu przed budynkiem UG - utwardzenie placu z odwodnieniem - aktualizacja dokumentacji projektowej </t>
  </si>
  <si>
    <t>Modernizacja  dachu budynku Urzędu Gminy</t>
  </si>
  <si>
    <t>Modernizacja sieci internetowej i wizyjnej</t>
  </si>
  <si>
    <t>Wydatki inwestycyjne w zakresie obrony ludności (Modernizacja bazy Długołęka 9 - dokumentacja )</t>
  </si>
  <si>
    <t>Modernizacja  Szkoły Podstawowej  w Runowie 55  - remont klatki schodowej, schodów i korytarzy</t>
  </si>
  <si>
    <t xml:space="preserve">Wymiana pokrycia dachowego w Szkole Podstawowej w Rogózu 92 </t>
  </si>
  <si>
    <t>Modernizacja  kompleksu sportowego ORLIK w Rogóżu - zalecenia pokontrolne</t>
  </si>
  <si>
    <t xml:space="preserve">Budowa świetlicy kontenerowej w Medynach </t>
  </si>
  <si>
    <t xml:space="preserve">Modernizacja świetlicy wiejskiej w Kraszewo 42 </t>
  </si>
  <si>
    <t>Transport i łączność</t>
  </si>
  <si>
    <t>Obrona narodowa</t>
  </si>
  <si>
    <t>Urząd Gminy</t>
  </si>
  <si>
    <t>rok budżetowy 2026 (6+7+8+9+10)</t>
  </si>
  <si>
    <t>Urząd Gminy/Rządowy Fundusz Rozwoju Dróg</t>
  </si>
  <si>
    <t>Budowa przystani rowerowej Stryjkowo</t>
  </si>
  <si>
    <t>Modernizacja budynku komunalnego Kłębowo 42a</t>
  </si>
  <si>
    <t xml:space="preserve">Modernizacja budynku komunalnego Runowo 41 </t>
  </si>
  <si>
    <t xml:space="preserve">Modernizacja budynku komunalnego Zaręby 4  </t>
  </si>
  <si>
    <t xml:space="preserve">Modernizacja budynku komunalnego Kierz 8 </t>
  </si>
  <si>
    <t xml:space="preserve">Remont budynku komunalnego Kłębowo 42 A </t>
  </si>
  <si>
    <t xml:space="preserve">Modernizacja budynku komunalnego Kraszewo 33 </t>
  </si>
  <si>
    <t xml:space="preserve">Modernizacja budynku komunalnego Sarnowo 2 </t>
  </si>
  <si>
    <t xml:space="preserve">Modernizacja budynku komunalnego Ignalin 8 </t>
  </si>
  <si>
    <t xml:space="preserve">Modernizacja lokalu komunalnego - Runowo 24/6  </t>
  </si>
  <si>
    <t xml:space="preserve"> Modernizacja budynku Urzędu Gminy</t>
  </si>
  <si>
    <t xml:space="preserve"> Modernizacja budynku Urzędu Gminy przystosowanie budynku do wymogów  w zabezpieczenia p/poż.</t>
  </si>
  <si>
    <t xml:space="preserve">Zagospodarowanie terenu przy budynku komunalnym Bartoszycka 28 </t>
  </si>
  <si>
    <t xml:space="preserve">Modernizacja budynku OSP Stryjkowo </t>
  </si>
  <si>
    <t>Modernizacja placu zabaw przy Szkole Podstawowej w Kraszewie</t>
  </si>
  <si>
    <t xml:space="preserve">Modernizacja świetlicy wiejskiej w Koniewie </t>
  </si>
  <si>
    <t xml:space="preserve">Modernizacja świetlicy wiejskiej w Jarandowie 1 </t>
  </si>
  <si>
    <t xml:space="preserve">Modernizacja świetlicy wiejskiej w Kochanówce 17 </t>
  </si>
  <si>
    <t>Modernizacja świetlicy wiejskiej  w Babiaku 13</t>
  </si>
  <si>
    <t>Modernizacja Gminnego Centrum Kultury w Pilniku</t>
  </si>
  <si>
    <t>Modernizacja Biblioteki Publicznej  Kraszewo 8</t>
  </si>
  <si>
    <t>Modernizacja Biblioteki Publicznej Runowo 24</t>
  </si>
  <si>
    <t>środki pochodz. z innych źródeł dotacje i śr.z  budżetu państwa</t>
  </si>
  <si>
    <t>Wykonanie dokumentacji technicznej rozbudowy sieci wodociągowej w miejscowości Kochanówka wraz ze stacją podnoszenia ciśnienia część I</t>
  </si>
  <si>
    <t>Wykonanie dokumentacji technicznej rozbudowy sieci wodociągowej w miejscowości Kochanówka wraz ze stacją podnoszenia ciśnienia część II</t>
  </si>
  <si>
    <t>Dofinansowanie do budowy wodociągów</t>
  </si>
  <si>
    <t>Modernizacja budynku komunalnego Długołęka 9- budynek wielofunkcyjny</t>
  </si>
  <si>
    <t>Modernizacja  Szkoły Podstawowej  w Runowie 55  - zmiana sposobu użytkowania pomieszczeń</t>
  </si>
  <si>
    <t>Modernizacja świetlicy wiejskiej  Nowa Wieś Wielka  - zalecenia pokontrolne oraz opracowanie dokumentacji projektowej  budowy świetlicy kontenerowej</t>
  </si>
  <si>
    <t>Zakup bezprzewodowego systemu konferencyjnego z mikrofonami do obsługi sesji Rady Gminy Lidzbark Warmiński</t>
  </si>
  <si>
    <t>Modernizacja placu przy budynku Urzędu Gminy-utwardzenie nawierzchni</t>
  </si>
  <si>
    <t>Modernizacja SP w Runowie -ogrodzenie Etap II</t>
  </si>
  <si>
    <t>Modernizacja SP w Rogóżu-Szatnia na Medal-dokumentacja</t>
  </si>
  <si>
    <t xml:space="preserve">Modernizacja Hali Sportowej w Kraszewie 8A - Małe granty na infrastrukturę sportową w woj.. Warm.-Maz. -dokumentacja </t>
  </si>
  <si>
    <t xml:space="preserve">Zakup działki Nr ew. 2/70 o powierzchni 395m2 z przeznaczeniem na selektywną zbiórkę odpadów komunalnych </t>
  </si>
  <si>
    <t>Rodzina</t>
  </si>
  <si>
    <t>Urząd Gminy (Fundusz Pracy)</t>
  </si>
  <si>
    <t>Dzienny opiekun Nr 1, Runowo 55</t>
  </si>
  <si>
    <t xml:space="preserve"> Urząd Gminy  (BP, UE) </t>
  </si>
  <si>
    <t>Zakup agregatu prądotwórczego z montażem</t>
  </si>
  <si>
    <t>Zakup działki Nr ew. 176/53 o powierzchni 62m2 na poszerzenie drogi gminnej w m. Blanki</t>
  </si>
  <si>
    <t>Załącznik Nr 3 do Uchwały Nr …................. Rady Gminy Lidzbark Warmiński z dnia 30 stycznia 2026r.</t>
  </si>
  <si>
    <t>Zakup nowego ciągnika rolniczego wraz z przyczepą</t>
  </si>
  <si>
    <t>Modernizacja Szkoły Podstawowej w Runowie 55 -przebudowa instalacji CO-dokumentacja</t>
  </si>
  <si>
    <t>Modernizacja  Szkoły Podstawowej  w Kraszewie 8 -  zalecenia poprzeglądowe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</si>
</sst>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_-* #,##0\ _z_ł_-;\-* #,##0\ _z_ł_-;_-* &quot;-&quot;??\ _z_ł_-;_-@_-"/>
    <numFmt numFmtId="166" formatCode="_-* #,##0.0\ _z_ł_-;\-* #,##0.0\ _z_ł_-;_-* &quot;-&quot;??\ _z_ł_-;_-@_-"/>
    <numFmt numFmtId="167" formatCode="_-* #,##0.0\ _z_ł_-;\-* #,##0.0\ _z_ł_-;_-* &quot;-&quot;?\ _z_ł_-;_-@_-"/>
  </numFmts>
  <fonts count="6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7"/>
      <name val="Times New Roman CE"/>
      <family val="1"/>
      <charset val="238"/>
    </font>
    <font>
      <sz val="6"/>
      <name val="Times New Roman CE"/>
      <family val="1"/>
      <charset val="238"/>
    </font>
    <font>
      <sz val="5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7"/>
      <name val="Times New Roman CE"/>
      <charset val="238"/>
    </font>
    <font>
      <b/>
      <sz val="5"/>
      <name val="Times New Roman CE"/>
      <charset val="238"/>
    </font>
    <font>
      <sz val="8"/>
      <color indexed="8"/>
      <name val="Times New Roman CE"/>
      <family val="1"/>
      <charset val="238"/>
    </font>
    <font>
      <sz val="8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 CE"/>
      <charset val="238"/>
    </font>
    <font>
      <sz val="7"/>
      <color indexed="8"/>
      <name val="Times New Roman CE"/>
      <family val="1"/>
      <charset val="238"/>
    </font>
    <font>
      <sz val="7"/>
      <color indexed="8"/>
      <name val="Times New Roman CE"/>
      <charset val="238"/>
    </font>
    <font>
      <sz val="5"/>
      <color indexed="8"/>
      <name val="Times New Roman CE"/>
      <charset val="238"/>
    </font>
    <font>
      <sz val="9"/>
      <color indexed="8"/>
      <name val="Calibri"/>
      <family val="2"/>
      <charset val="238"/>
    </font>
    <font>
      <sz val="9"/>
      <name val="Times New Roman"/>
      <family val="1"/>
      <charset val="238"/>
    </font>
    <font>
      <sz val="7"/>
      <name val="Times New Roman CE"/>
      <charset val="238"/>
    </font>
    <font>
      <sz val="5"/>
      <name val="Times New Roman CE"/>
      <charset val="238"/>
    </font>
    <font>
      <sz val="9"/>
      <name val="Calibri"/>
      <family val="2"/>
      <charset val="238"/>
    </font>
    <font>
      <sz val="8"/>
      <name val="Times New Roman CE"/>
      <charset val="238"/>
    </font>
    <font>
      <sz val="11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8"/>
      <color indexed="8"/>
      <name val="Times New Roman CE"/>
      <charset val="238"/>
    </font>
    <font>
      <b/>
      <sz val="10"/>
      <color indexed="8"/>
      <name val="Times New Roman CE"/>
      <charset val="238"/>
    </font>
    <font>
      <sz val="8"/>
      <color indexed="8"/>
      <name val="Times New Roman CE"/>
      <charset val="238"/>
    </font>
    <font>
      <sz val="9"/>
      <color indexed="8"/>
      <name val="Times New Roman CE"/>
      <charset val="238"/>
    </font>
    <font>
      <sz val="1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9"/>
      <color indexed="8"/>
      <name val="Times New Roman CE"/>
      <charset val="238"/>
    </font>
    <font>
      <b/>
      <sz val="7"/>
      <color indexed="8"/>
      <name val="Times New Roman CE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7"/>
      <name val="Times New Roman"/>
      <family val="1"/>
      <charset val="238"/>
    </font>
    <font>
      <b/>
      <u/>
      <sz val="8"/>
      <color theme="0"/>
      <name val="Times New Roman CE"/>
      <charset val="238"/>
    </font>
    <font>
      <u/>
      <sz val="8"/>
      <name val="Times New Roman CE"/>
      <charset val="238"/>
    </font>
    <font>
      <u/>
      <sz val="10"/>
      <color theme="1"/>
      <name val="Times New Roman"/>
      <family val="1"/>
      <charset val="238"/>
    </font>
    <font>
      <u/>
      <sz val="9"/>
      <name val="Times New Roman"/>
      <family val="1"/>
      <charset val="238"/>
    </font>
    <font>
      <sz val="10"/>
      <color indexed="8"/>
      <name val="Times New Roman CE"/>
      <charset val="238"/>
    </font>
    <font>
      <u/>
      <sz val="8"/>
      <color indexed="8"/>
      <name val="Times New Roman CE"/>
      <charset val="238"/>
    </font>
    <font>
      <u/>
      <sz val="9"/>
      <color indexed="8"/>
      <name val="Times New Roman CE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7"/>
      <name val="Times New Roman CE"/>
      <charset val="238"/>
    </font>
    <font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"/>
      <family val="1"/>
    </font>
    <font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1" fillId="0" borderId="0">
      <alignment horizontal="left" vertical="center"/>
    </xf>
  </cellStyleXfs>
  <cellXfs count="184">
    <xf numFmtId="0" fontId="0" fillId="0" borderId="0" xfId="0"/>
    <xf numFmtId="0" fontId="3" fillId="2" borderId="0" xfId="2" applyFont="1" applyFill="1"/>
    <xf numFmtId="0" fontId="2" fillId="2" borderId="0" xfId="2" applyFill="1"/>
    <xf numFmtId="0" fontId="2" fillId="2" borderId="0" xfId="2" applyFill="1" applyAlignment="1">
      <alignment horizontal="right" vertical="center" wrapText="1"/>
    </xf>
    <xf numFmtId="0" fontId="4" fillId="2" borderId="0" xfId="4" applyFill="1"/>
    <xf numFmtId="0" fontId="2" fillId="2" borderId="0" xfId="2" applyFill="1" applyAlignment="1">
      <alignment horizontal="right"/>
    </xf>
    <xf numFmtId="164" fontId="8" fillId="3" borderId="1" xfId="3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164" fontId="11" fillId="3" borderId="1" xfId="5" applyFont="1" applyFill="1" applyBorder="1" applyAlignment="1">
      <alignment horizontal="center" vertical="center" wrapText="1"/>
    </xf>
    <xf numFmtId="164" fontId="7" fillId="3" borderId="1" xfId="5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10" fillId="2" borderId="1" xfId="3" applyNumberFormat="1" applyFont="1" applyFill="1" applyBorder="1" applyAlignment="1">
      <alignment horizontal="right" vertical="center" wrapText="1"/>
    </xf>
    <xf numFmtId="0" fontId="10" fillId="2" borderId="1" xfId="3" applyNumberFormat="1" applyFont="1" applyFill="1" applyBorder="1" applyAlignment="1">
      <alignment horizontal="right" wrapText="1"/>
    </xf>
    <xf numFmtId="0" fontId="10" fillId="2" borderId="1" xfId="3" applyNumberFormat="1" applyFont="1" applyFill="1" applyBorder="1" applyAlignment="1">
      <alignment horizontal="center" vertical="center" wrapText="1"/>
    </xf>
    <xf numFmtId="164" fontId="10" fillId="2" borderId="1" xfId="5" applyFont="1" applyFill="1" applyBorder="1" applyAlignment="1">
      <alignment horizontal="right" vertical="center" wrapText="1"/>
    </xf>
    <xf numFmtId="49" fontId="10" fillId="2" borderId="1" xfId="5" applyNumberFormat="1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vertical="center" wrapText="1"/>
    </xf>
    <xf numFmtId="164" fontId="14" fillId="3" borderId="1" xfId="3" applyFont="1" applyFill="1" applyBorder="1" applyAlignment="1">
      <alignment horizontal="right" vertical="center" wrapText="1"/>
    </xf>
    <xf numFmtId="164" fontId="15" fillId="3" borderId="1" xfId="3" applyFont="1" applyFill="1" applyBorder="1" applyAlignment="1">
      <alignment horizontal="right" vertical="center" wrapText="1"/>
    </xf>
    <xf numFmtId="164" fontId="16" fillId="3" borderId="1" xfId="3" applyFont="1" applyFill="1" applyBorder="1" applyAlignment="1">
      <alignment horizontal="right" vertical="center" wrapText="1"/>
    </xf>
    <xf numFmtId="0" fontId="17" fillId="2" borderId="1" xfId="2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19" fillId="0" borderId="1" xfId="4" applyFont="1" applyBorder="1" applyAlignment="1">
      <alignment horizontal="justify" vertical="center" wrapText="1"/>
    </xf>
    <xf numFmtId="164" fontId="20" fillId="2" borderId="1" xfId="5" applyFont="1" applyFill="1" applyBorder="1" applyAlignment="1">
      <alignment horizontal="right" vertical="center" wrapText="1"/>
    </xf>
    <xf numFmtId="164" fontId="21" fillId="2" borderId="1" xfId="3" applyFont="1" applyFill="1" applyBorder="1" applyAlignment="1">
      <alignment horizontal="right" vertical="center" wrapText="1"/>
    </xf>
    <xf numFmtId="164" fontId="20" fillId="2" borderId="1" xfId="3" applyFont="1" applyFill="1" applyBorder="1" applyAlignment="1" applyProtection="1">
      <alignment horizontal="right" vertical="center" wrapText="1"/>
    </xf>
    <xf numFmtId="164" fontId="22" fillId="2" borderId="1" xfId="3" applyFont="1" applyFill="1" applyBorder="1" applyAlignment="1">
      <alignment vertical="center"/>
    </xf>
    <xf numFmtId="164" fontId="23" fillId="2" borderId="1" xfId="3" applyFont="1" applyFill="1" applyBorder="1" applyAlignment="1">
      <alignment vertical="center"/>
    </xf>
    <xf numFmtId="164" fontId="22" fillId="2" borderId="1" xfId="5" applyFont="1" applyFill="1" applyBorder="1" applyAlignment="1">
      <alignment horizontal="right" vertical="center" wrapText="1"/>
    </xf>
    <xf numFmtId="164" fontId="24" fillId="2" borderId="1" xfId="5" applyFont="1" applyFill="1" applyBorder="1" applyAlignment="1">
      <alignment vertical="center"/>
    </xf>
    <xf numFmtId="4" fontId="23" fillId="2" borderId="1" xfId="2" applyNumberFormat="1" applyFont="1" applyFill="1" applyBorder="1" applyAlignment="1">
      <alignment horizontal="center" vertical="center"/>
    </xf>
    <xf numFmtId="0" fontId="25" fillId="2" borderId="0" xfId="4" applyFont="1" applyFill="1"/>
    <xf numFmtId="0" fontId="7" fillId="2" borderId="1" xfId="2" applyFont="1" applyFill="1" applyBorder="1" applyAlignment="1">
      <alignment horizontal="center" vertical="center"/>
    </xf>
    <xf numFmtId="164" fontId="26" fillId="2" borderId="1" xfId="3" applyFont="1" applyFill="1" applyBorder="1" applyAlignment="1" applyProtection="1">
      <alignment horizontal="right" vertical="center" wrapText="1"/>
    </xf>
    <xf numFmtId="164" fontId="9" fillId="2" borderId="1" xfId="3" applyFont="1" applyFill="1" applyBorder="1" applyAlignment="1">
      <alignment vertical="center"/>
    </xf>
    <xf numFmtId="164" fontId="27" fillId="2" borderId="1" xfId="3" applyFont="1" applyFill="1" applyBorder="1" applyAlignment="1">
      <alignment vertical="center"/>
    </xf>
    <xf numFmtId="164" fontId="9" fillId="2" borderId="1" xfId="5" applyFont="1" applyFill="1" applyBorder="1" applyAlignment="1">
      <alignment horizontal="right" vertical="center" wrapText="1"/>
    </xf>
    <xf numFmtId="164" fontId="28" fillId="2" borderId="1" xfId="5" applyFont="1" applyFill="1" applyBorder="1" applyAlignment="1">
      <alignment vertical="center"/>
    </xf>
    <xf numFmtId="4" fontId="27" fillId="2" borderId="1" xfId="2" applyNumberFormat="1" applyFont="1" applyFill="1" applyBorder="1" applyAlignment="1">
      <alignment horizontal="center" vertical="center"/>
    </xf>
    <xf numFmtId="0" fontId="29" fillId="2" borderId="0" xfId="4" applyFont="1" applyFill="1"/>
    <xf numFmtId="164" fontId="30" fillId="2" borderId="1" xfId="3" applyFont="1" applyFill="1" applyBorder="1" applyAlignment="1">
      <alignment horizontal="right" vertical="center" wrapText="1"/>
    </xf>
    <xf numFmtId="164" fontId="12" fillId="3" borderId="1" xfId="3" applyFont="1" applyFill="1" applyBorder="1" applyAlignment="1">
      <alignment horizontal="right" vertical="center" wrapText="1"/>
    </xf>
    <xf numFmtId="0" fontId="31" fillId="2" borderId="0" xfId="4" applyFont="1" applyFill="1"/>
    <xf numFmtId="0" fontId="30" fillId="2" borderId="1" xfId="2" applyFont="1" applyFill="1" applyBorder="1" applyAlignment="1">
      <alignment horizontal="center" vertical="center"/>
    </xf>
    <xf numFmtId="0" fontId="32" fillId="0" borderId="1" xfId="4" applyFont="1" applyBorder="1" applyAlignment="1">
      <alignment vertical="center" wrapText="1"/>
    </xf>
    <xf numFmtId="164" fontId="26" fillId="2" borderId="1" xfId="5" quotePrefix="1" applyFont="1" applyFill="1" applyBorder="1" applyAlignment="1">
      <alignment horizontal="right" vertical="center" wrapText="1"/>
    </xf>
    <xf numFmtId="4" fontId="32" fillId="0" borderId="1" xfId="4" applyNumberFormat="1" applyFont="1" applyBorder="1" applyAlignment="1">
      <alignment horizontal="right" vertical="center"/>
    </xf>
    <xf numFmtId="164" fontId="27" fillId="2" borderId="1" xfId="5" applyFont="1" applyFill="1" applyBorder="1" applyAlignment="1">
      <alignment vertical="center" wrapText="1"/>
    </xf>
    <xf numFmtId="164" fontId="27" fillId="2" borderId="1" xfId="5" applyFont="1" applyFill="1" applyBorder="1" applyAlignment="1">
      <alignment horizontal="right" vertical="center" wrapText="1"/>
    </xf>
    <xf numFmtId="0" fontId="33" fillId="3" borderId="1" xfId="2" applyFont="1" applyFill="1" applyBorder="1" applyAlignment="1">
      <alignment horizontal="center" vertical="center"/>
    </xf>
    <xf numFmtId="0" fontId="34" fillId="3" borderId="1" xfId="2" applyFont="1" applyFill="1" applyBorder="1" applyAlignment="1">
      <alignment vertical="center" wrapText="1"/>
    </xf>
    <xf numFmtId="0" fontId="35" fillId="2" borderId="1" xfId="2" applyFont="1" applyFill="1" applyBorder="1" applyAlignment="1">
      <alignment horizontal="center" vertical="center"/>
    </xf>
    <xf numFmtId="164" fontId="36" fillId="2" borderId="1" xfId="3" applyFont="1" applyFill="1" applyBorder="1" applyAlignment="1">
      <alignment horizontal="right" vertical="center" wrapText="1"/>
    </xf>
    <xf numFmtId="164" fontId="23" fillId="2" borderId="1" xfId="3" applyFont="1" applyFill="1" applyBorder="1" applyAlignment="1">
      <alignment horizontal="right" vertical="center"/>
    </xf>
    <xf numFmtId="164" fontId="23" fillId="2" borderId="1" xfId="5" applyFont="1" applyFill="1" applyBorder="1" applyAlignment="1">
      <alignment horizontal="right" vertical="center" wrapText="1"/>
    </xf>
    <xf numFmtId="164" fontId="23" fillId="2" borderId="1" xfId="5" applyFont="1" applyFill="1" applyBorder="1" applyAlignment="1">
      <alignment horizontal="right" vertical="center"/>
    </xf>
    <xf numFmtId="43" fontId="37" fillId="0" borderId="1" xfId="5" applyNumberFormat="1" applyFont="1" applyBorder="1" applyAlignment="1">
      <alignment horizontal="right" vertical="center"/>
    </xf>
    <xf numFmtId="165" fontId="38" fillId="2" borderId="1" xfId="5" quotePrefix="1" applyNumberFormat="1" applyFont="1" applyFill="1" applyBorder="1" applyAlignment="1">
      <alignment vertical="center" wrapText="1"/>
    </xf>
    <xf numFmtId="164" fontId="38" fillId="2" borderId="1" xfId="5" quotePrefix="1" applyFont="1" applyFill="1" applyBorder="1" applyAlignment="1">
      <alignment horizontal="right" vertical="center" wrapText="1"/>
    </xf>
    <xf numFmtId="43" fontId="37" fillId="0" borderId="1" xfId="5" applyNumberFormat="1" applyFont="1" applyBorder="1" applyAlignment="1">
      <alignment horizontal="right"/>
    </xf>
    <xf numFmtId="164" fontId="39" fillId="3" borderId="1" xfId="3" applyFont="1" applyFill="1" applyBorder="1" applyAlignment="1">
      <alignment horizontal="right" vertical="center" wrapText="1"/>
    </xf>
    <xf numFmtId="164" fontId="40" fillId="3" borderId="1" xfId="3" applyFont="1" applyFill="1" applyBorder="1" applyAlignment="1">
      <alignment horizontal="right" vertical="center" wrapText="1"/>
    </xf>
    <xf numFmtId="0" fontId="37" fillId="0" borderId="1" xfId="4" applyFont="1" applyBorder="1" applyAlignment="1">
      <alignment vertical="center" wrapText="1"/>
    </xf>
    <xf numFmtId="164" fontId="9" fillId="2" borderId="1" xfId="5" applyFont="1" applyFill="1" applyBorder="1" applyAlignment="1">
      <alignment vertical="center" wrapText="1"/>
    </xf>
    <xf numFmtId="0" fontId="33" fillId="4" borderId="1" xfId="2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center" vertical="center"/>
    </xf>
    <xf numFmtId="0" fontId="42" fillId="4" borderId="1" xfId="6" quotePrefix="1" applyFont="1" applyFill="1" applyBorder="1" applyAlignment="1">
      <alignment horizontal="left" vertical="center" wrapText="1"/>
    </xf>
    <xf numFmtId="164" fontId="43" fillId="4" borderId="1" xfId="5" quotePrefix="1" applyFont="1" applyFill="1" applyBorder="1" applyAlignment="1">
      <alignment horizontal="right" vertical="center" wrapText="1"/>
    </xf>
    <xf numFmtId="164" fontId="44" fillId="4" borderId="1" xfId="5" quotePrefix="1" applyFont="1" applyFill="1" applyBorder="1" applyAlignment="1">
      <alignment horizontal="right" vertical="center" wrapText="1"/>
    </xf>
    <xf numFmtId="0" fontId="45" fillId="2" borderId="1" xfId="2" applyFont="1" applyFill="1" applyBorder="1" applyAlignment="1">
      <alignment horizontal="center" vertical="center"/>
    </xf>
    <xf numFmtId="0" fontId="46" fillId="2" borderId="1" xfId="2" applyFont="1" applyFill="1" applyBorder="1" applyAlignment="1">
      <alignment horizontal="center" vertical="center"/>
    </xf>
    <xf numFmtId="0" fontId="47" fillId="0" borderId="1" xfId="4" applyFont="1" applyBorder="1" applyAlignment="1">
      <alignment vertical="center" wrapText="1"/>
    </xf>
    <xf numFmtId="164" fontId="48" fillId="2" borderId="1" xfId="5" quotePrefix="1" applyFont="1" applyFill="1" applyBorder="1" applyAlignment="1">
      <alignment horizontal="right" vertical="center" wrapText="1"/>
    </xf>
    <xf numFmtId="164" fontId="37" fillId="2" borderId="1" xfId="3" applyFont="1" applyFill="1" applyBorder="1" applyAlignment="1" applyProtection="1">
      <alignment horizontal="right" vertical="center" wrapText="1"/>
    </xf>
    <xf numFmtId="0" fontId="49" fillId="2" borderId="1" xfId="2" applyFont="1" applyFill="1" applyBorder="1" applyAlignment="1">
      <alignment vertical="center" wrapText="1"/>
    </xf>
    <xf numFmtId="164" fontId="23" fillId="2" borderId="1" xfId="3" applyFont="1" applyFill="1" applyBorder="1" applyAlignment="1">
      <alignment horizontal="center" vertical="center"/>
    </xf>
    <xf numFmtId="164" fontId="23" fillId="2" borderId="1" xfId="3" applyFont="1" applyFill="1" applyBorder="1" applyAlignment="1">
      <alignment horizontal="right" vertical="center" wrapText="1"/>
    </xf>
    <xf numFmtId="0" fontId="50" fillId="2" borderId="1" xfId="2" applyFont="1" applyFill="1" applyBorder="1" applyAlignment="1">
      <alignment horizontal="center" vertical="center"/>
    </xf>
    <xf numFmtId="0" fontId="48" fillId="0" borderId="1" xfId="0" applyFont="1" applyBorder="1" applyAlignment="1">
      <alignment vertical="center" wrapText="1"/>
    </xf>
    <xf numFmtId="164" fontId="51" fillId="2" borderId="1" xfId="3" applyFont="1" applyFill="1" applyBorder="1" applyAlignment="1">
      <alignment horizontal="right" vertical="center" wrapText="1"/>
    </xf>
    <xf numFmtId="0" fontId="26" fillId="0" borderId="1" xfId="0" applyFont="1" applyBorder="1" applyAlignment="1">
      <alignment vertical="center" wrapText="1"/>
    </xf>
    <xf numFmtId="0" fontId="33" fillId="2" borderId="1" xfId="2" applyFont="1" applyFill="1" applyBorder="1" applyAlignment="1">
      <alignment horizontal="center" vertical="center"/>
    </xf>
    <xf numFmtId="0" fontId="41" fillId="2" borderId="1" xfId="6" quotePrefix="1" applyFill="1" applyBorder="1" applyAlignment="1">
      <alignment horizontal="left" vertical="center" wrapText="1"/>
    </xf>
    <xf numFmtId="164" fontId="15" fillId="2" borderId="1" xfId="3" applyFont="1" applyFill="1" applyBorder="1" applyAlignment="1">
      <alignment vertical="center"/>
    </xf>
    <xf numFmtId="164" fontId="4" fillId="2" borderId="0" xfId="4" applyNumberFormat="1" applyFill="1"/>
    <xf numFmtId="166" fontId="53" fillId="2" borderId="1" xfId="3" applyNumberFormat="1" applyFont="1" applyFill="1" applyBorder="1" applyAlignment="1">
      <alignment horizontal="right" vertical="center" wrapText="1"/>
    </xf>
    <xf numFmtId="166" fontId="54" fillId="2" borderId="1" xfId="3" applyNumberFormat="1" applyFont="1" applyFill="1" applyBorder="1" applyAlignment="1">
      <alignment horizontal="right" vertical="center" wrapText="1"/>
    </xf>
    <xf numFmtId="0" fontId="55" fillId="2" borderId="0" xfId="4" applyFont="1" applyFill="1"/>
    <xf numFmtId="0" fontId="56" fillId="2" borderId="0" xfId="4" applyFont="1" applyFill="1"/>
    <xf numFmtId="0" fontId="4" fillId="2" borderId="0" xfId="4" applyFill="1" applyAlignment="1">
      <alignment horizontal="right" vertical="center" wrapText="1"/>
    </xf>
    <xf numFmtId="167" fontId="4" fillId="2" borderId="0" xfId="4" applyNumberFormat="1" applyFill="1" applyAlignment="1">
      <alignment horizontal="right" vertical="center" wrapText="1"/>
    </xf>
    <xf numFmtId="0" fontId="4" fillId="2" borderId="0" xfId="4" applyFill="1" applyAlignment="1">
      <alignment horizontal="right"/>
    </xf>
    <xf numFmtId="164" fontId="0" fillId="2" borderId="0" xfId="5" applyFont="1" applyFill="1" applyAlignment="1">
      <alignment horizontal="right" vertical="center" wrapText="1"/>
    </xf>
    <xf numFmtId="164" fontId="55" fillId="2" borderId="0" xfId="5" applyFont="1" applyFill="1"/>
    <xf numFmtId="164" fontId="4" fillId="2" borderId="0" xfId="4" applyNumberFormat="1" applyFill="1" applyAlignment="1">
      <alignment horizontal="right" vertical="center" wrapText="1"/>
    </xf>
    <xf numFmtId="167" fontId="55" fillId="2" borderId="0" xfId="4" applyNumberFormat="1" applyFont="1" applyFill="1" applyAlignment="1">
      <alignment horizontal="right"/>
    </xf>
    <xf numFmtId="167" fontId="4" fillId="2" borderId="0" xfId="4" applyNumberFormat="1" applyFill="1" applyAlignment="1">
      <alignment horizontal="right"/>
    </xf>
    <xf numFmtId="166" fontId="56" fillId="2" borderId="0" xfId="4" applyNumberFormat="1" applyFont="1" applyFill="1" applyAlignment="1">
      <alignment horizontal="right" vertical="center" wrapText="1"/>
    </xf>
    <xf numFmtId="167" fontId="4" fillId="2" borderId="0" xfId="4" applyNumberFormat="1" applyFill="1"/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61" fillId="0" borderId="7" xfId="0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0" fillId="6" borderId="13" xfId="0" applyFont="1" applyFill="1" applyBorder="1" applyAlignment="1">
      <alignment vertical="center"/>
    </xf>
    <xf numFmtId="0" fontId="60" fillId="6" borderId="14" xfId="0" applyFont="1" applyFill="1" applyBorder="1" applyAlignment="1">
      <alignment vertical="center"/>
    </xf>
    <xf numFmtId="0" fontId="60" fillId="6" borderId="14" xfId="0" applyFont="1" applyFill="1" applyBorder="1" applyAlignment="1">
      <alignment vertical="center" wrapText="1"/>
    </xf>
    <xf numFmtId="43" fontId="60" fillId="6" borderId="14" xfId="1" applyFont="1" applyFill="1" applyBorder="1" applyAlignment="1">
      <alignment vertical="center"/>
    </xf>
    <xf numFmtId="0" fontId="32" fillId="0" borderId="10" xfId="0" applyFont="1" applyBorder="1" applyAlignment="1">
      <alignment vertical="center"/>
    </xf>
    <xf numFmtId="0" fontId="32" fillId="0" borderId="11" xfId="0" applyFont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43" fontId="32" fillId="0" borderId="11" xfId="1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 wrapText="1"/>
    </xf>
    <xf numFmtId="43" fontId="32" fillId="0" borderId="1" xfId="1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0" fontId="32" fillId="0" borderId="8" xfId="0" applyFont="1" applyBorder="1" applyAlignment="1">
      <alignment vertical="center" wrapText="1"/>
    </xf>
    <xf numFmtId="43" fontId="32" fillId="0" borderId="8" xfId="1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0" fontId="32" fillId="0" borderId="17" xfId="0" applyFont="1" applyBorder="1" applyAlignment="1">
      <alignment vertical="center" wrapText="1"/>
    </xf>
    <xf numFmtId="43" fontId="32" fillId="0" borderId="17" xfId="1" applyFont="1" applyBorder="1" applyAlignment="1">
      <alignment vertical="center"/>
    </xf>
    <xf numFmtId="43" fontId="60" fillId="5" borderId="14" xfId="1" applyFont="1" applyFill="1" applyBorder="1" applyAlignment="1">
      <alignment vertical="center"/>
    </xf>
    <xf numFmtId="0" fontId="57" fillId="0" borderId="0" xfId="0" applyFont="1" applyAlignment="1">
      <alignment vertical="center" wrapText="1"/>
    </xf>
    <xf numFmtId="0" fontId="58" fillId="0" borderId="9" xfId="0" applyFont="1" applyBorder="1" applyAlignment="1">
      <alignment horizontal="center" vertical="center" wrapText="1"/>
    </xf>
    <xf numFmtId="43" fontId="59" fillId="6" borderId="15" xfId="1" applyFont="1" applyFill="1" applyBorder="1" applyAlignment="1">
      <alignment vertical="center" wrapText="1"/>
    </xf>
    <xf numFmtId="43" fontId="57" fillId="0" borderId="12" xfId="1" applyFont="1" applyBorder="1" applyAlignment="1">
      <alignment vertical="center" wrapText="1"/>
    </xf>
    <xf numFmtId="43" fontId="57" fillId="0" borderId="6" xfId="1" applyFont="1" applyBorder="1" applyAlignment="1">
      <alignment vertical="center" wrapText="1"/>
    </xf>
    <xf numFmtId="43" fontId="57" fillId="0" borderId="9" xfId="1" applyFont="1" applyBorder="1" applyAlignment="1">
      <alignment vertical="center" wrapText="1"/>
    </xf>
    <xf numFmtId="43" fontId="57" fillId="0" borderId="18" xfId="1" applyFont="1" applyBorder="1" applyAlignment="1">
      <alignment vertical="center" wrapText="1"/>
    </xf>
    <xf numFmtId="43" fontId="59" fillId="5" borderId="15" xfId="1" applyFont="1" applyFill="1" applyBorder="1" applyAlignment="1">
      <alignment vertical="center" wrapText="1"/>
    </xf>
    <xf numFmtId="43" fontId="32" fillId="0" borderId="0" xfId="1" applyFont="1" applyAlignment="1">
      <alignment vertical="center"/>
    </xf>
    <xf numFmtId="164" fontId="32" fillId="0" borderId="0" xfId="0" applyNumberFormat="1" applyFont="1" applyAlignment="1">
      <alignment vertical="center"/>
    </xf>
    <xf numFmtId="0" fontId="59" fillId="3" borderId="1" xfId="0" applyFont="1" applyFill="1" applyBorder="1" applyAlignment="1">
      <alignment vertical="center" wrapText="1"/>
    </xf>
    <xf numFmtId="0" fontId="60" fillId="6" borderId="22" xfId="0" applyFont="1" applyFill="1" applyBorder="1" applyAlignment="1">
      <alignment vertical="center"/>
    </xf>
    <xf numFmtId="0" fontId="60" fillId="6" borderId="22" xfId="0" applyFont="1" applyFill="1" applyBorder="1" applyAlignment="1">
      <alignment vertical="center" wrapText="1"/>
    </xf>
    <xf numFmtId="43" fontId="60" fillId="6" borderId="22" xfId="1" applyFont="1" applyFill="1" applyBorder="1" applyAlignment="1">
      <alignment vertical="center"/>
    </xf>
    <xf numFmtId="43" fontId="59" fillId="6" borderId="23" xfId="1" applyFont="1" applyFill="1" applyBorder="1" applyAlignment="1">
      <alignment vertical="center" wrapText="1"/>
    </xf>
    <xf numFmtId="43" fontId="57" fillId="0" borderId="1" xfId="1" applyFont="1" applyBorder="1" applyAlignment="1">
      <alignment vertical="center" wrapText="1"/>
    </xf>
    <xf numFmtId="0" fontId="60" fillId="6" borderId="24" xfId="0" applyFont="1" applyFill="1" applyBorder="1" applyAlignment="1">
      <alignment vertical="center"/>
    </xf>
    <xf numFmtId="43" fontId="32" fillId="0" borderId="1" xfId="1" applyFont="1" applyBorder="1" applyAlignment="1">
      <alignment vertical="center" wrapText="1"/>
    </xf>
    <xf numFmtId="0" fontId="63" fillId="0" borderId="0" xfId="0" applyFont="1"/>
    <xf numFmtId="0" fontId="63" fillId="0" borderId="0" xfId="0" applyFont="1" applyAlignment="1">
      <alignment wrapText="1"/>
    </xf>
    <xf numFmtId="0" fontId="64" fillId="0" borderId="1" xfId="0" applyFont="1" applyBorder="1" applyAlignment="1">
      <alignment vertical="center"/>
    </xf>
    <xf numFmtId="0" fontId="32" fillId="0" borderId="0" xfId="0" applyFont="1"/>
    <xf numFmtId="0" fontId="60" fillId="6" borderId="25" xfId="0" applyFont="1" applyFill="1" applyBorder="1" applyAlignment="1">
      <alignment vertical="center"/>
    </xf>
    <xf numFmtId="0" fontId="60" fillId="6" borderId="25" xfId="0" applyFont="1" applyFill="1" applyBorder="1" applyAlignment="1">
      <alignment vertical="center" wrapText="1"/>
    </xf>
    <xf numFmtId="43" fontId="60" fillId="6" borderId="25" xfId="1" applyFont="1" applyFill="1" applyBorder="1" applyAlignment="1">
      <alignment vertical="center"/>
    </xf>
    <xf numFmtId="0" fontId="60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 wrapText="1"/>
    </xf>
    <xf numFmtId="43" fontId="32" fillId="2" borderId="1" xfId="1" applyFont="1" applyFill="1" applyBorder="1" applyAlignment="1">
      <alignment vertical="center"/>
    </xf>
    <xf numFmtId="43" fontId="60" fillId="2" borderId="1" xfId="1" applyFont="1" applyFill="1" applyBorder="1" applyAlignment="1">
      <alignment vertical="center"/>
    </xf>
    <xf numFmtId="43" fontId="57" fillId="2" borderId="1" xfId="1" applyFont="1" applyFill="1" applyBorder="1" applyAlignment="1">
      <alignment vertical="center" wrapText="1"/>
    </xf>
    <xf numFmtId="0" fontId="64" fillId="0" borderId="0" xfId="0" applyFont="1" applyAlignment="1">
      <alignment vertical="center"/>
    </xf>
    <xf numFmtId="164" fontId="7" fillId="3" borderId="1" xfId="3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52" fillId="2" borderId="1" xfId="2" applyFont="1" applyFill="1" applyBorder="1" applyAlignment="1">
      <alignment horizontal="center" vertical="center"/>
    </xf>
    <xf numFmtId="164" fontId="5" fillId="2" borderId="0" xfId="3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164" fontId="8" fillId="3" borderId="1" xfId="3" applyFont="1" applyFill="1" applyBorder="1" applyAlignment="1">
      <alignment horizontal="right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60" fillId="5" borderId="20" xfId="0" applyFont="1" applyFill="1" applyBorder="1" applyAlignment="1">
      <alignment horizontal="center" vertical="center"/>
    </xf>
    <xf numFmtId="0" fontId="60" fillId="5" borderId="21" xfId="0" applyFont="1" applyFill="1" applyBorder="1" applyAlignment="1">
      <alignment horizontal="center" vertical="center"/>
    </xf>
    <xf numFmtId="0" fontId="60" fillId="5" borderId="19" xfId="0" applyFont="1" applyFill="1" applyBorder="1" applyAlignment="1">
      <alignment horizontal="center" vertical="center"/>
    </xf>
    <xf numFmtId="0" fontId="60" fillId="3" borderId="3" xfId="0" applyFont="1" applyFill="1" applyBorder="1" applyAlignment="1">
      <alignment horizontal="center" vertical="center"/>
    </xf>
    <xf numFmtId="0" fontId="60" fillId="3" borderId="3" xfId="0" applyFont="1" applyFill="1" applyBorder="1" applyAlignment="1">
      <alignment horizontal="center" vertical="center" wrapText="1"/>
    </xf>
    <xf numFmtId="0" fontId="60" fillId="3" borderId="1" xfId="0" applyFont="1" applyFill="1" applyBorder="1" applyAlignment="1">
      <alignment horizontal="center" vertical="center" wrapText="1"/>
    </xf>
    <xf numFmtId="0" fontId="59" fillId="3" borderId="4" xfId="0" applyFont="1" applyFill="1" applyBorder="1" applyAlignment="1">
      <alignment horizontal="center" vertical="center" wrapText="1"/>
    </xf>
    <xf numFmtId="0" fontId="59" fillId="3" borderId="6" xfId="0" applyFont="1" applyFill="1" applyBorder="1" applyAlignment="1">
      <alignment horizontal="center" vertical="center" wrapText="1"/>
    </xf>
    <xf numFmtId="0" fontId="60" fillId="3" borderId="2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</cellXfs>
  <cellStyles count="7">
    <cellStyle name="Dziesiętny" xfId="1" builtinId="3"/>
    <cellStyle name="Dziesiętny 2" xfId="5" xr:uid="{1B029BFE-A13D-424D-9219-9A8C97DC7E73}"/>
    <cellStyle name="Dziesiętny 4" xfId="3" xr:uid="{D68471C7-E65F-4AC8-B1DB-42B6B5B2803D}"/>
    <cellStyle name="Normalny" xfId="0" builtinId="0"/>
    <cellStyle name="Normalny 2" xfId="4" xr:uid="{F0C021DA-720C-480C-88D1-66EFE65C3868}"/>
    <cellStyle name="Normalny 3" xfId="2" xr:uid="{4FB67765-04DA-4370-93D4-A1A1D2D4313C}"/>
    <cellStyle name="S3 2" xfId="6" xr:uid="{5BD851B9-1DF7-481D-9074-164E9F028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89.5.246\fn\SKARBNIK\BUD&#379;ET%20NA%20%202026\2026\Projekt%20%20na%202026r.xlsx" TargetMode="External"/><Relationship Id="rId1" Type="http://schemas.openxmlformats.org/officeDocument/2006/relationships/externalLinkPath" Target="file:///\\10.89.5.246\fn\SKARBNIK\BUD&#379;ET%20NA%20%202026\2026\Projekt%20%20na%202026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adania inwest"/>
      <sheetName val="Dochody"/>
      <sheetName val="wydatki 2026"/>
      <sheetName val="Arkusz2"/>
      <sheetName val="Arkusz1"/>
    </sheetNames>
    <sheetDataSet>
      <sheetData sheetId="0"/>
      <sheetData sheetId="1"/>
      <sheetData sheetId="2">
        <row r="17">
          <cell r="D17" t="str">
            <v>Wykonanie dokumentacji technicznej rozbudowy stacji uzdatniania wody w Rogóżu</v>
          </cell>
          <cell r="G17">
            <v>80000</v>
          </cell>
        </row>
        <row r="18">
          <cell r="D18" t="str">
            <v>Wykonanie dokumentacji technicznej rozbudowy sieci wodociągowej na odcinku Rogóż-Morawa</v>
          </cell>
          <cell r="G18">
            <v>50000</v>
          </cell>
        </row>
        <row r="19">
          <cell r="D19" t="str">
            <v>Wykonanie dokumentacji technicznej rozbudowy sieci wodociągowej na odcinku Blanki - Kłębowo</v>
          </cell>
          <cell r="G19">
            <v>80000</v>
          </cell>
        </row>
        <row r="20">
          <cell r="D20" t="str">
            <v>Wykonanie dokumentacji technicznej rozbudowy sieci wodociągowej na odcinku Miłogórze - Pomorowo</v>
          </cell>
          <cell r="G20">
            <v>60000</v>
          </cell>
        </row>
        <row r="21">
          <cell r="D21" t="str">
            <v>Wykonanie dokumentacji technicznej rozbudowy sieci wodociągowej w miesjcowości Kochanówka wraz ze stacją podnoszenia ciśnienia część I</v>
          </cell>
          <cell r="G21">
            <v>60000</v>
          </cell>
        </row>
        <row r="22">
          <cell r="D22" t="str">
            <v>Wykonanie dokumentacji technicznej rozbudowy sieci wodociągowej w miesjcowości Kochanówka wraz ze stacją podnoszenia ciśnienia część II</v>
          </cell>
          <cell r="G22">
            <v>60000</v>
          </cell>
        </row>
        <row r="23">
          <cell r="D23" t="str">
            <v>Wykonanie dokumentacji budowy stacji uzdatniania wody w Łaniewie</v>
          </cell>
          <cell r="G23">
            <v>100000</v>
          </cell>
        </row>
        <row r="24">
          <cell r="D24" t="str">
            <v xml:space="preserve">Wykonanie dokumentacji technicznej rozbudowy sieci wodociągowej w Runowie do hali sportowej </v>
          </cell>
          <cell r="G24">
            <v>60000</v>
          </cell>
        </row>
        <row r="25">
          <cell r="D25" t="str">
            <v>Budowa sieci wodociągowej w miejscowości Dębiec</v>
          </cell>
          <cell r="G25">
            <v>304561</v>
          </cell>
          <cell r="I25">
            <v>269384</v>
          </cell>
        </row>
        <row r="26">
          <cell r="D26" t="str">
            <v>Budowa sieci wodociągowej w miejscowości Łaniewo</v>
          </cell>
          <cell r="G26">
            <v>354991</v>
          </cell>
          <cell r="I26">
            <v>290384</v>
          </cell>
        </row>
        <row r="27">
          <cell r="D27" t="str">
            <v>Budowa sieci wodociągowej w miejscowości Runowo</v>
          </cell>
          <cell r="G27">
            <v>141761</v>
          </cell>
          <cell r="I27">
            <v>116392</v>
          </cell>
        </row>
        <row r="28">
          <cell r="D28" t="str">
            <v>Budowa sieci wodociągowej w miejscowości Kochanówka Etap I</v>
          </cell>
          <cell r="G28">
            <v>518509</v>
          </cell>
          <cell r="I28">
            <v>428818</v>
          </cell>
        </row>
        <row r="29">
          <cell r="D29" t="str">
            <v>Budowa sieci wodociągowej w miejscowości Kochanówka Etap II</v>
          </cell>
          <cell r="G29">
            <v>439511</v>
          </cell>
          <cell r="I29">
            <v>360718</v>
          </cell>
        </row>
        <row r="30">
          <cell r="D30" t="str">
            <v>Rozbudowa Stacji Uzdatniania Wody w miejscowości Runowo</v>
          </cell>
          <cell r="G30">
            <v>735246</v>
          </cell>
          <cell r="I30">
            <v>603446</v>
          </cell>
        </row>
        <row r="31">
          <cell r="D31" t="str">
            <v>Dofinansowanie do budowy wodociagów</v>
          </cell>
          <cell r="G31">
            <v>50000</v>
          </cell>
        </row>
        <row r="35">
          <cell r="D35" t="str">
            <v>Dotacje celowe z budżetu  lub dofinansowanie kosztów realizacji inwestycji i zakupów inwestycyjnych jednostek nie zaliczanych do sektora finansów publicznych- PRZYDOMOWE studnie</v>
          </cell>
          <cell r="G35">
            <v>10000</v>
          </cell>
        </row>
        <row r="43">
          <cell r="D43" t="str">
            <v>Wykonanie dokumentacji technicznej zbiorczej przepompowni ścieków w Kraszewie</v>
          </cell>
          <cell r="G43">
            <v>50000</v>
          </cell>
        </row>
        <row r="44">
          <cell r="D44" t="str">
            <v>Budowa sieci kanaliazacyjnej sanitarnej w miejscowości Rogóż</v>
          </cell>
          <cell r="G44">
            <v>839911</v>
          </cell>
          <cell r="I44">
            <v>681076</v>
          </cell>
        </row>
        <row r="47">
          <cell r="D47" t="str">
            <v>Dotacje celowe z budżetu  lub dofinansowanie kosztów realizacji inwestycji i zakupów inwestycyjnych jednostek nie zaliczanych do sektora finansów publicznych- PRZYDOMOWE OCZYSZCZALNIE</v>
          </cell>
          <cell r="G47">
            <v>50000</v>
          </cell>
        </row>
        <row r="108">
          <cell r="D108" t="str">
            <v>Remont odcinka drogi publicznej nr 117012N  Ignalin - Długołęka (dz. nr 239/1 ob. Ignalin) wraz z odcinkami dróg wewnętrznych dz. nr 110/1 i 224 ob.Ignalin w m. Ignalin</v>
          </cell>
          <cell r="G108">
            <v>340000</v>
          </cell>
        </row>
        <row r="109">
          <cell r="D109" t="str">
            <v>Odtworzenie odcinka drogi gminnej dz. nr 397/3 obręb Miłogórze</v>
          </cell>
          <cell r="G109">
            <v>260000</v>
          </cell>
          <cell r="I109">
            <v>0</v>
          </cell>
        </row>
        <row r="110">
          <cell r="D110" t="str">
            <v>Modernizacja odcinka drogi publicznej nr 117009 N Runowo - Łaniewo</v>
          </cell>
          <cell r="G110">
            <v>310000</v>
          </cell>
          <cell r="I110">
            <v>0</v>
          </cell>
        </row>
        <row r="111">
          <cell r="D111" t="str">
            <v>Wykonanie nawierzchni z betonu asfaltowego wraz z budową chodnika w m. Pilnik dz. nr 5/32 ob. Pilnik</v>
          </cell>
          <cell r="G111">
            <v>200000</v>
          </cell>
          <cell r="I111">
            <v>0</v>
          </cell>
        </row>
        <row r="112">
          <cell r="D112" t="str">
            <v>Wykonanie nawierzchni z kruszywa łamanego 0-31,5mm na drodze Ignalin - Bobrownik o dł. 2,2 km (FOGR)</v>
          </cell>
          <cell r="G112">
            <v>400000</v>
          </cell>
          <cell r="I112">
            <v>200000</v>
          </cell>
        </row>
        <row r="113">
          <cell r="D113" t="str">
            <v>Przebudowa drogi gminnej w miejscowości Kraszewo (dz. nr 158/21 ob.. Kraszewo)</v>
          </cell>
          <cell r="G113">
            <v>1000000</v>
          </cell>
          <cell r="I113">
            <v>1000000</v>
          </cell>
        </row>
        <row r="114">
          <cell r="D114" t="str">
            <v>Rozbudowa drogi gminnej nr 110725N w miejscowości Markajmy i Marków, gmina Lidzbark Warmiński</v>
          </cell>
          <cell r="G114">
            <v>2245240</v>
          </cell>
          <cell r="I114">
            <v>240238</v>
          </cell>
        </row>
        <row r="115">
          <cell r="D115" t="str">
            <v>Remont drogi gminnej nr 117003N w miejscowości Bugi</v>
          </cell>
          <cell r="G115">
            <v>1450000</v>
          </cell>
          <cell r="I115">
            <v>725000</v>
          </cell>
        </row>
        <row r="116">
          <cell r="D116" t="str">
            <v>Remont drogi gminnej nr 117022N w miejscowości Żytowo</v>
          </cell>
          <cell r="G116">
            <v>520000</v>
          </cell>
          <cell r="I116">
            <v>260000</v>
          </cell>
        </row>
        <row r="119">
          <cell r="D119" t="str">
            <v>Zakup ciągnika rolniczego wraz z przyczepą budowlaną</v>
          </cell>
          <cell r="G119"/>
        </row>
        <row r="120">
          <cell r="D120" t="str">
            <v>Zakup i montaż wiat przystankowych</v>
          </cell>
          <cell r="G120">
            <v>50000</v>
          </cell>
        </row>
        <row r="135">
          <cell r="D135" t="str">
            <v>Wydatki inwestycyjne jednostek budżetowych Budowa przystani rowerowej Stryjkowo</v>
          </cell>
          <cell r="G135">
            <v>30000</v>
          </cell>
        </row>
        <row r="203">
          <cell r="D203" t="str">
            <v>Kłębowo 42a - opinia techniczna oraz remont konstrukcji  budynku gospodarczego</v>
          </cell>
          <cell r="G203">
            <v>20000</v>
          </cell>
        </row>
        <row r="204">
          <cell r="D204" t="str">
            <v>Modernizacja budynku komunalnewgo Długołęka 9- budynek wielofunkcyjny</v>
          </cell>
          <cell r="G204">
            <v>70000</v>
          </cell>
        </row>
        <row r="205">
          <cell r="D205" t="str">
            <v xml:space="preserve">Modernizacja budynku komunalnego Długołęka 9 - utwardzenie placu </v>
          </cell>
          <cell r="G205">
            <v>70000</v>
          </cell>
        </row>
        <row r="206">
          <cell r="D206" t="str">
            <v>Modernizacja budynku komunalnego Ignalin 8 (remont dachu, zalecenia poprzęglodowe)</v>
          </cell>
          <cell r="G206">
            <v>0</v>
          </cell>
        </row>
        <row r="207">
          <cell r="D207" t="str">
            <v>Modernizacja budynku komunalnego Długołęka 9-  budynek biurowo-usługowy</v>
          </cell>
          <cell r="G207">
            <v>60000</v>
          </cell>
        </row>
        <row r="208">
          <cell r="D208" t="str">
            <v>Długołęka 9 opracowanie dokumentacji projektowej rozbudowy kompleksu budynków</v>
          </cell>
          <cell r="G208">
            <v>0</v>
          </cell>
        </row>
        <row r="234">
          <cell r="D234" t="str">
            <v>Modernizacja budynku komunalnego Runowo 41 - naprawa dachu, zmiana oświetlenia klatki schodowej, wyk. wyntylacji w lokalu nr 1 + zalecenia poprzeglądowe</v>
          </cell>
          <cell r="G234">
            <v>11000</v>
          </cell>
        </row>
        <row r="235">
          <cell r="D235" t="str">
            <v xml:space="preserve">Modernizacja budynku komunalnego Zaręby 4  -  lokal mieszkalny 4/5  zmiana sposobu ogrzewania lokalu + zalecenia poprzeglądowe, </v>
          </cell>
          <cell r="G235">
            <v>11000</v>
          </cell>
        </row>
        <row r="236">
          <cell r="D236" t="str">
            <v xml:space="preserve">Modernizacja budynku komunalnego Kierz 8  - opracowanie dokumentacji naprawy ścian konstrukcyjnych budynku, wyk. robót budowlanych zabezpieczenie scian konstrukcyjnych budynku + zalecenia przeglądowe </v>
          </cell>
          <cell r="G236">
            <v>11000</v>
          </cell>
        </row>
        <row r="237">
          <cell r="D237" t="str">
            <v>Remont budynku komunalnego Kłębowo 42 A - wyk. opinii technicznej naprawy ścian konstrukcyjnych zewnętrznych budynku + wyk. robót budowlanych + zalecenia pokontrolne</v>
          </cell>
          <cell r="G237">
            <v>11000</v>
          </cell>
        </row>
        <row r="238">
          <cell r="D238" t="str">
            <v>Modernizacja budynku komunalnego Kraszewo 33 - remont schodów na strych + zalecenia pokontrolne</v>
          </cell>
          <cell r="G238">
            <v>11000</v>
          </cell>
        </row>
        <row r="239">
          <cell r="D239" t="str">
            <v xml:space="preserve">Modernizacja budynku komunalnego Sarnowo 2  - opracowanie dokumentacji projektowej naprawy konstyrukcji budynku, roboty budowlane+zalecenia pokontrolne  </v>
          </cell>
          <cell r="G239">
            <v>30000</v>
          </cell>
        </row>
        <row r="240">
          <cell r="D240" t="str">
            <v>Modernizacja budynku komunalnego Ignalin 8 (remont dachu, zalecenia poprzęglodowe)</v>
          </cell>
          <cell r="G240">
            <v>11000</v>
          </cell>
        </row>
        <row r="241">
          <cell r="D241" t="str">
            <v xml:space="preserve">Modernizacja lokalu komunalnego - Runowo 24/6  - wymiana instalacji elektrycznej, remont podłogi w łazience </v>
          </cell>
          <cell r="G241">
            <v>20000</v>
          </cell>
        </row>
        <row r="242">
          <cell r="D242" t="str">
            <v>Zagospodarowanie terenu przy budynku Bartoszycka 28 -  budowa wiaty śmietnikowej, remont chodnika</v>
          </cell>
          <cell r="G242">
            <v>11000</v>
          </cell>
        </row>
        <row r="381">
          <cell r="D381" t="str">
            <v xml:space="preserve">Remont placu przed budynkiem UG - utwardzenie placu z odwodnieniem - aktualizacja dokumentacji projektowej </v>
          </cell>
          <cell r="G381">
            <v>30000</v>
          </cell>
        </row>
        <row r="382">
          <cell r="D382" t="str">
            <v>Modernizacja elewacji budynku Urzędu Gminy</v>
          </cell>
          <cell r="G382">
            <v>0</v>
          </cell>
        </row>
        <row r="383">
          <cell r="D383" t="str">
            <v>Modernizacja  dachu budynku Urzędu Gminy</v>
          </cell>
          <cell r="G383">
            <v>50000</v>
          </cell>
        </row>
        <row r="384">
          <cell r="D384" t="str">
            <v xml:space="preserve"> Modernizacja budynku Urzędu Gminy:                                                                                                                                                                                                                                  1. Remont łazienki na Ip. (nr 22)                                                                                                                                                                                                                                           2. remont pomieszczenia socjalnego na poddaszu                                                                                                                                                                                                                3. wymiana grzejników żeliwnych na panelowe w budynku Urzedu                                                                                                                                                                                4. Remomont pomieszczenia dawnej kotłowni i wymiennikwni ciepła                                                                                                                                                                           5. przystosowanie budynku do wymogów  w zabezpieczenia p/poż.</v>
          </cell>
          <cell r="G384">
            <v>100000</v>
          </cell>
        </row>
        <row r="385">
          <cell r="D385" t="str">
            <v xml:space="preserve"> Modernizacja budynku Urzędu Gminy: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przystosowanie budynku do wymogów  w zabezpieczenia p/poż.</v>
          </cell>
          <cell r="G385">
            <v>70000</v>
          </cell>
        </row>
        <row r="386">
          <cell r="D386" t="str">
            <v>Modernizacja sieci internetowej i wizyjnej</v>
          </cell>
          <cell r="G386">
            <v>15000</v>
          </cell>
        </row>
        <row r="495">
          <cell r="D495" t="str">
            <v>Wydatki inwestycyjne w zakresie obrony ludności (Modernizacja bazy Długołęka 9 - dokumentacja )</v>
          </cell>
          <cell r="G495">
            <v>15000</v>
          </cell>
        </row>
        <row r="544">
          <cell r="D544" t="str">
            <v>Modernizacja budynku OSP Stryjkowo  ( dach, ścianki kolankowe)</v>
          </cell>
          <cell r="G544">
            <v>20000</v>
          </cell>
        </row>
        <row r="600">
          <cell r="D600" t="str">
            <v>zakup zjeżdzalni na plac zabaw (SP Krazsewo)</v>
          </cell>
          <cell r="G600">
            <v>0</v>
          </cell>
        </row>
        <row r="601">
          <cell r="D601" t="str">
            <v>szorowarka do czyszczenia powirzchni podłogi (SP Rogóż)</v>
          </cell>
          <cell r="G601">
            <v>0</v>
          </cell>
        </row>
        <row r="603">
          <cell r="D603" t="str">
            <v xml:space="preserve">Modernizacja Szkoły Podstawowej w  Rogóżu (kompleks sportowy)                                                                                           1.konserwacja i czyszczenie boiska sportowego ze sztuczną trawą.                                                                                                   2.odnowienie linii na bisku sportowym z nawierzchnią poliuretanową po remoncie nawierzchni w 2024r                                                            3.zabezpieczenie antykorozyjne balustrady  i poręcze zewnętrzne                                                 </v>
          </cell>
          <cell r="G603">
            <v>0</v>
          </cell>
        </row>
        <row r="604">
          <cell r="D604" t="str">
            <v xml:space="preserve"> Moderniazacja Szkoły Podstawowej w Runowie (ogrodzenie) etap II   </v>
          </cell>
          <cell r="G604">
            <v>0</v>
          </cell>
        </row>
        <row r="605">
          <cell r="D605" t="str">
            <v xml:space="preserve"> Moderniazacja Szkoły Podstawowej w Runowie wymiana pokrycuia dachowego</v>
          </cell>
          <cell r="G605">
            <v>0</v>
          </cell>
        </row>
        <row r="607">
          <cell r="D607" t="str">
            <v>Modernizacja  Szkoły Podstawowej  w Runowie 55  - remont klatki schodowej, schodów i korytarzy</v>
          </cell>
          <cell r="G607">
            <v>11000</v>
          </cell>
        </row>
        <row r="608">
          <cell r="D608" t="str">
            <v>Modernizacja  Szkoły Podstawowej  w Runowie 55  - zmiana sposobu użytkowania pomieszczen</v>
          </cell>
          <cell r="G608">
            <v>50000</v>
          </cell>
        </row>
        <row r="609">
          <cell r="D609" t="str">
            <v xml:space="preserve">Wymiana pokrycia dachowego w Szkole Podstawowej w Rogózu 92 </v>
          </cell>
          <cell r="G609">
            <v>110000</v>
          </cell>
        </row>
        <row r="610">
          <cell r="D610" t="str">
            <v>Modernizacja placu zabaw przy Szkole Podstawowej w Krazsewie</v>
          </cell>
          <cell r="G610">
            <v>35000</v>
          </cell>
        </row>
        <row r="612">
          <cell r="D612" t="str">
            <v>Modernizacja  Szkoły Podstawowej  w Kraszewie 8 -  zalecenia poprzeglądowe</v>
          </cell>
          <cell r="G612">
            <v>11000</v>
          </cell>
        </row>
        <row r="614">
          <cell r="D614" t="str">
            <v>Modernizacja  kompleksu sportowego ORLIK w Rogóżu - zalecenia pokontrolne</v>
          </cell>
          <cell r="G614">
            <v>15000</v>
          </cell>
        </row>
        <row r="720">
          <cell r="D720" t="str">
            <v>Dotacje celowe z budżetu  lub dofinansowanie kosztów realizacji inwestycji i zakupów inwestycyjnych innych jednostek sektora finansów publicznych</v>
          </cell>
          <cell r="G720">
            <v>31465</v>
          </cell>
        </row>
        <row r="753">
          <cell r="D753" t="str">
            <v>Pomoc społeczna</v>
          </cell>
        </row>
        <row r="1057">
          <cell r="D1057" t="str">
            <v>Modernizacja świetlicy wiejskiej w Koniewie - remont podłogi</v>
          </cell>
          <cell r="G1057">
            <v>20000</v>
          </cell>
        </row>
        <row r="1058">
          <cell r="D1058" t="str">
            <v xml:space="preserve">Modernizacja świetlicy w Jarandowie 1 </v>
          </cell>
          <cell r="G1058">
            <v>11000</v>
          </cell>
        </row>
        <row r="1059">
          <cell r="D1059" t="str">
            <v xml:space="preserve">Budowa świetlicy kontenerowej w Medynach </v>
          </cell>
          <cell r="G1059">
            <v>90000</v>
          </cell>
        </row>
        <row r="1060">
          <cell r="D1060" t="str">
            <v>Modernizacja świetlicy wiejskiej w Kochanówce 17 - adaptacja dawnego sklepu na zaplecze świetlicy, remont pomieszczeń świetlicy z wymianą okien i drzwi weściowych i wenętrznych, remont schodów zewnetrznych z budową podjazdu dla niepełnosprawnych</v>
          </cell>
          <cell r="G1060">
            <v>20000</v>
          </cell>
        </row>
        <row r="1061">
          <cell r="D1061" t="str">
            <v xml:space="preserve"> Modernizacja świetlicy wiejskiej w Runowo 41A </v>
          </cell>
          <cell r="G1061">
            <v>0</v>
          </cell>
        </row>
        <row r="1062">
          <cell r="D1062" t="str">
            <v>Świetlica wiejska  Nowa Wieś Wielkia  - zalecenia pokotrolne oraz opracowanie dokumentacji projektowej  budowy świetlicy kontenerowej</v>
          </cell>
          <cell r="G1062">
            <v>11000</v>
          </cell>
        </row>
        <row r="1063">
          <cell r="D1063" t="str">
            <v>Modernizacja świetlicy wiewjskiej w Babiaku 13 - remont pomieszczeń świetlicy, uzupełnienie ubytków tynków, szpachlowanie, malowanie, wymiana wykładzin podłogowych,  demontaż nieczynnego systemu alarmowego, odnowienie powłok malarskich przy ościeżach okien na  elewacji, montaż regału wg  propozycji opiekuna świetlicy.</v>
          </cell>
          <cell r="G1063">
            <v>40000</v>
          </cell>
        </row>
        <row r="1064">
          <cell r="D1064" t="str">
            <v>Modernizacja świetlicy wiejskiej w Ignalinie 8 - montaż paneli akustycznych na sali głównej, montaż rolet w oknach, montaż wentylacji w kuchni (nakaz nadzoru budowlanego),  uzupełenienie ubytków tynków i powłok malarskich elewacji  ( nakaz po przeglądzie rocznym)</v>
          </cell>
          <cell r="G1064">
            <v>0</v>
          </cell>
        </row>
        <row r="1065">
          <cell r="D1065" t="str">
            <v xml:space="preserve">Modernizacja świetlicy wiejskiej w Kraszewo 42 </v>
          </cell>
          <cell r="G1065">
            <v>20000</v>
          </cell>
        </row>
        <row r="1066">
          <cell r="D1066" t="str">
            <v>Modernizacja Gminnego Centrum Kultury w Pilniku - remont łazienki na I pietrze, utwrdzenie terenu wjazdu i ułożenie kostki brukowej, wymiana płytek ceramicznych na holu przy wejściu głównym oraz zalecenia pokontrolne</v>
          </cell>
          <cell r="G1066">
            <v>50000</v>
          </cell>
        </row>
        <row r="1074">
          <cell r="D1074" t="str">
            <v>Modernizacja biblioteki Kraszewo 8</v>
          </cell>
          <cell r="G1074">
            <v>20000</v>
          </cell>
        </row>
        <row r="1075">
          <cell r="D1075" t="str">
            <v>Modernizacja biblioteki Runowo 24</v>
          </cell>
          <cell r="G1075">
            <v>11000</v>
          </cell>
        </row>
        <row r="1077">
          <cell r="D1077" t="str">
            <v>Dotacje celowe przekazane z budżetu  lub dofinansowanie zadań inwestycyjnych obiektów zabytkowych jednostkom niezaliczanym do sektora finansów publicznych</v>
          </cell>
          <cell r="G1077">
            <v>50000</v>
          </cell>
        </row>
        <row r="1097">
          <cell r="D1097" t="str">
            <v>Kłębowo biosko sportowe - zalecenia pokontrolne konserwacja podłoża boiska ,  montaż piłkouchwytów</v>
          </cell>
          <cell r="G1097">
            <v>0</v>
          </cell>
        </row>
        <row r="1098">
          <cell r="D1098" t="str">
            <v>Pilnik 14 kompleks sportowy  - remont nawierzchni kompleksu sportowego oraz placu zabaw oraz pozostałe zalecenia pokontrolne</v>
          </cell>
          <cell r="G1098">
            <v>0</v>
          </cell>
        </row>
        <row r="1099">
          <cell r="D1099" t="str">
            <v>Ignalin 8 - boisko sportowe z podlożembetonowym, wymiana podloża boiska do siatkowki i kosztykówki,  zalecenia pokontrolne</v>
          </cell>
          <cell r="G1099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CBED3-1C8E-49D7-9B43-9C6A688C8BE7}">
  <dimension ref="A1:M114"/>
  <sheetViews>
    <sheetView zoomScale="90" zoomScaleNormal="90" workbookViewId="0">
      <selection activeCell="D20" sqref="D20"/>
    </sheetView>
  </sheetViews>
  <sheetFormatPr defaultRowHeight="15" customHeight="1" x14ac:dyDescent="0.25"/>
  <cols>
    <col min="1" max="1" width="4.140625" style="90" customWidth="1"/>
    <col min="2" max="2" width="5.42578125" style="90" customWidth="1"/>
    <col min="3" max="3" width="53.140625" style="91" customWidth="1"/>
    <col min="4" max="4" width="13.42578125" style="92" customWidth="1"/>
    <col min="5" max="5" width="12.5703125" style="92" customWidth="1"/>
    <col min="6" max="6" width="8.42578125" style="94" customWidth="1"/>
    <col min="7" max="8" width="8.42578125" style="4" customWidth="1"/>
    <col min="9" max="9" width="9.85546875" style="95" customWidth="1"/>
    <col min="10" max="10" width="8.42578125" style="96" customWidth="1"/>
    <col min="11" max="11" width="9" style="4" customWidth="1"/>
    <col min="12" max="12" width="16.28515625" style="4" customWidth="1"/>
    <col min="13" max="13" width="16.85546875" style="4" customWidth="1"/>
    <col min="14" max="16384" width="9.140625" style="4"/>
  </cols>
  <sheetData>
    <row r="1" spans="1:11" ht="32.25" customHeight="1" x14ac:dyDescent="0.25">
      <c r="A1" s="1"/>
      <c r="B1" s="1"/>
      <c r="C1" s="2"/>
      <c r="D1" s="3"/>
      <c r="E1" s="3"/>
      <c r="F1" s="164" t="s">
        <v>0</v>
      </c>
      <c r="G1" s="164"/>
      <c r="H1" s="164"/>
      <c r="I1" s="164"/>
      <c r="J1" s="164"/>
      <c r="K1" s="164"/>
    </row>
    <row r="2" spans="1:11" ht="15" customHeight="1" x14ac:dyDescent="0.25">
      <c r="A2" s="1"/>
      <c r="B2" s="1"/>
      <c r="C2" s="2"/>
      <c r="D2" s="3"/>
      <c r="E2" s="3"/>
      <c r="F2" s="5"/>
      <c r="G2" s="2"/>
      <c r="H2" s="2"/>
      <c r="I2" s="165"/>
      <c r="J2" s="165"/>
      <c r="K2" s="165"/>
    </row>
    <row r="3" spans="1:11" ht="15.75" customHeight="1" x14ac:dyDescent="0.25">
      <c r="A3" s="166" t="s">
        <v>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16.5" customHeight="1" x14ac:dyDescent="0.2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1" ht="16.5" customHeight="1" x14ac:dyDescent="0.25">
      <c r="A5" s="167" t="s">
        <v>2</v>
      </c>
      <c r="B5" s="167" t="s">
        <v>3</v>
      </c>
      <c r="C5" s="168" t="s">
        <v>4</v>
      </c>
      <c r="D5" s="169" t="s">
        <v>5</v>
      </c>
      <c r="E5" s="162" t="s">
        <v>6</v>
      </c>
      <c r="F5" s="162"/>
      <c r="G5" s="162"/>
      <c r="H5" s="162"/>
      <c r="I5" s="162"/>
      <c r="J5" s="162"/>
      <c r="K5" s="170" t="s">
        <v>7</v>
      </c>
    </row>
    <row r="6" spans="1:11" ht="15.75" customHeight="1" x14ac:dyDescent="0.25">
      <c r="A6" s="167"/>
      <c r="B6" s="167"/>
      <c r="C6" s="168"/>
      <c r="D6" s="169"/>
      <c r="E6" s="161" t="s">
        <v>8</v>
      </c>
      <c r="F6" s="162" t="s">
        <v>9</v>
      </c>
      <c r="G6" s="162"/>
      <c r="H6" s="162"/>
      <c r="I6" s="162"/>
      <c r="J6" s="162"/>
      <c r="K6" s="170"/>
    </row>
    <row r="7" spans="1:11" ht="32.25" customHeight="1" x14ac:dyDescent="0.25">
      <c r="A7" s="167"/>
      <c r="B7" s="167"/>
      <c r="C7" s="168"/>
      <c r="D7" s="169"/>
      <c r="E7" s="161"/>
      <c r="F7" s="6" t="s">
        <v>10</v>
      </c>
      <c r="G7" s="7" t="s">
        <v>11</v>
      </c>
      <c r="H7" s="7" t="s">
        <v>12</v>
      </c>
      <c r="I7" s="8" t="s">
        <v>13</v>
      </c>
      <c r="J7" s="9" t="s">
        <v>14</v>
      </c>
      <c r="K7" s="170"/>
    </row>
    <row r="8" spans="1:11" ht="12" customHeight="1" x14ac:dyDescent="0.25">
      <c r="A8" s="10">
        <v>1</v>
      </c>
      <c r="B8" s="10">
        <v>2</v>
      </c>
      <c r="C8" s="11">
        <v>3</v>
      </c>
      <c r="D8" s="12">
        <v>4</v>
      </c>
      <c r="E8" s="12">
        <v>5</v>
      </c>
      <c r="F8" s="13">
        <v>6</v>
      </c>
      <c r="G8" s="14">
        <v>7</v>
      </c>
      <c r="H8" s="14"/>
      <c r="I8" s="15">
        <v>8</v>
      </c>
      <c r="J8" s="16">
        <v>9</v>
      </c>
      <c r="K8" s="17">
        <v>10</v>
      </c>
    </row>
    <row r="9" spans="1:11" ht="21.75" customHeight="1" x14ac:dyDescent="0.25">
      <c r="A9" s="18" t="s">
        <v>15</v>
      </c>
      <c r="B9" s="18"/>
      <c r="C9" s="19" t="s">
        <v>16</v>
      </c>
      <c r="D9" s="20">
        <f t="shared" ref="D9:K9" si="0">SUM(D10:D28)</f>
        <v>4044490</v>
      </c>
      <c r="E9" s="20">
        <f t="shared" si="0"/>
        <v>584272</v>
      </c>
      <c r="F9" s="20">
        <f t="shared" si="0"/>
        <v>0</v>
      </c>
      <c r="G9" s="21">
        <f t="shared" si="0"/>
        <v>0</v>
      </c>
      <c r="H9" s="21">
        <f t="shared" si="0"/>
        <v>0</v>
      </c>
      <c r="I9" s="21">
        <f t="shared" si="0"/>
        <v>2750218</v>
      </c>
      <c r="J9" s="22">
        <f t="shared" si="0"/>
        <v>0</v>
      </c>
      <c r="K9" s="21">
        <f t="shared" si="0"/>
        <v>0</v>
      </c>
    </row>
    <row r="10" spans="1:11" s="34" customFormat="1" ht="28.5" customHeight="1" x14ac:dyDescent="0.2">
      <c r="A10" s="23"/>
      <c r="B10" s="24" t="s">
        <v>17</v>
      </c>
      <c r="C10" s="25" t="str">
        <f>'[1]wydatki 2026'!D17</f>
        <v>Wykonanie dokumentacji technicznej rozbudowy stacji uzdatniania wody w Rogóżu</v>
      </c>
      <c r="D10" s="26">
        <f>'[1]wydatki 2026'!G17</f>
        <v>80000</v>
      </c>
      <c r="E10" s="27"/>
      <c r="F10" s="28"/>
      <c r="G10" s="29"/>
      <c r="H10" s="30"/>
      <c r="I10" s="31"/>
      <c r="J10" s="32"/>
      <c r="K10" s="33"/>
    </row>
    <row r="11" spans="1:11" s="34" customFormat="1" ht="28.5" customHeight="1" x14ac:dyDescent="0.2">
      <c r="A11" s="23"/>
      <c r="B11" s="24" t="s">
        <v>17</v>
      </c>
      <c r="C11" s="25" t="str">
        <f>'[1]wydatki 2026'!D18</f>
        <v>Wykonanie dokumentacji technicznej rozbudowy sieci wodociągowej na odcinku Rogóż-Morawa</v>
      </c>
      <c r="D11" s="26">
        <f>'[1]wydatki 2026'!G18</f>
        <v>50000</v>
      </c>
      <c r="E11" s="27"/>
      <c r="F11" s="28"/>
      <c r="G11" s="29"/>
      <c r="H11" s="30"/>
      <c r="I11" s="31"/>
      <c r="J11" s="32"/>
      <c r="K11" s="33"/>
    </row>
    <row r="12" spans="1:11" s="34" customFormat="1" ht="28.5" customHeight="1" x14ac:dyDescent="0.2">
      <c r="A12" s="23"/>
      <c r="B12" s="24" t="s">
        <v>17</v>
      </c>
      <c r="C12" s="25" t="str">
        <f>'[1]wydatki 2026'!D19</f>
        <v>Wykonanie dokumentacji technicznej rozbudowy sieci wodociągowej na odcinku Blanki - Kłębowo</v>
      </c>
      <c r="D12" s="26">
        <f>'[1]wydatki 2026'!G19</f>
        <v>80000</v>
      </c>
      <c r="E12" s="27"/>
      <c r="F12" s="28"/>
      <c r="G12" s="29"/>
      <c r="H12" s="30"/>
      <c r="I12" s="31"/>
      <c r="J12" s="32"/>
      <c r="K12" s="33"/>
    </row>
    <row r="13" spans="1:11" s="34" customFormat="1" ht="25.5" x14ac:dyDescent="0.2">
      <c r="A13" s="23"/>
      <c r="B13" s="24" t="s">
        <v>17</v>
      </c>
      <c r="C13" s="25" t="str">
        <f>'[1]wydatki 2026'!D20</f>
        <v>Wykonanie dokumentacji technicznej rozbudowy sieci wodociągowej na odcinku Miłogórze - Pomorowo</v>
      </c>
      <c r="D13" s="26">
        <f>'[1]wydatki 2026'!G20</f>
        <v>60000</v>
      </c>
      <c r="E13" s="27"/>
      <c r="F13" s="28"/>
      <c r="G13" s="29"/>
      <c r="H13" s="30"/>
      <c r="I13" s="31"/>
      <c r="J13" s="32"/>
      <c r="K13" s="33"/>
    </row>
    <row r="14" spans="1:11" s="34" customFormat="1" ht="38.25" x14ac:dyDescent="0.2">
      <c r="A14" s="23"/>
      <c r="B14" s="24" t="s">
        <v>17</v>
      </c>
      <c r="C14" s="25" t="str">
        <f>'[1]wydatki 2026'!D21</f>
        <v>Wykonanie dokumentacji technicznej rozbudowy sieci wodociągowej w miesjcowości Kochanówka wraz ze stacją podnoszenia ciśnienia część I</v>
      </c>
      <c r="D14" s="26">
        <f>'[1]wydatki 2026'!G21</f>
        <v>60000</v>
      </c>
      <c r="E14" s="27"/>
      <c r="F14" s="28"/>
      <c r="G14" s="29"/>
      <c r="H14" s="30"/>
      <c r="I14" s="31"/>
      <c r="J14" s="32"/>
      <c r="K14" s="33"/>
    </row>
    <row r="15" spans="1:11" s="34" customFormat="1" ht="38.25" x14ac:dyDescent="0.2">
      <c r="A15" s="23"/>
      <c r="B15" s="24" t="s">
        <v>17</v>
      </c>
      <c r="C15" s="25" t="str">
        <f>'[1]wydatki 2026'!D22</f>
        <v>Wykonanie dokumentacji technicznej rozbudowy sieci wodociągowej w miesjcowości Kochanówka wraz ze stacją podnoszenia ciśnienia część II</v>
      </c>
      <c r="D15" s="26">
        <f>'[1]wydatki 2026'!G22</f>
        <v>60000</v>
      </c>
      <c r="E15" s="27"/>
      <c r="F15" s="28"/>
      <c r="G15" s="29"/>
      <c r="H15" s="30"/>
      <c r="I15" s="31"/>
      <c r="J15" s="32"/>
      <c r="K15" s="33"/>
    </row>
    <row r="16" spans="1:11" s="34" customFormat="1" ht="25.5" x14ac:dyDescent="0.2">
      <c r="A16" s="23"/>
      <c r="B16" s="24" t="s">
        <v>17</v>
      </c>
      <c r="C16" s="25" t="str">
        <f>'[1]wydatki 2026'!D23</f>
        <v>Wykonanie dokumentacji budowy stacji uzdatniania wody w Łaniewie</v>
      </c>
      <c r="D16" s="26">
        <f>'[1]wydatki 2026'!G23</f>
        <v>100000</v>
      </c>
      <c r="E16" s="27"/>
      <c r="F16" s="28"/>
      <c r="G16" s="29"/>
      <c r="H16" s="30"/>
      <c r="I16" s="31"/>
      <c r="J16" s="32"/>
      <c r="K16" s="33"/>
    </row>
    <row r="17" spans="1:11" s="42" customFormat="1" ht="30" customHeight="1" x14ac:dyDescent="0.2">
      <c r="A17" s="35"/>
      <c r="B17" s="24" t="s">
        <v>17</v>
      </c>
      <c r="C17" s="25" t="str">
        <f>'[1]wydatki 2026'!D24</f>
        <v xml:space="preserve">Wykonanie dokumentacji technicznej rozbudowy sieci wodociągowej w Runowie do hali sportowej </v>
      </c>
      <c r="D17" s="26">
        <f>'[1]wydatki 2026'!G24</f>
        <v>60000</v>
      </c>
      <c r="E17" s="27"/>
      <c r="F17" s="36"/>
      <c r="G17" s="37"/>
      <c r="H17" s="38"/>
      <c r="I17" s="39"/>
      <c r="J17" s="40"/>
      <c r="K17" s="41"/>
    </row>
    <row r="18" spans="1:11" s="42" customFormat="1" ht="20.25" customHeight="1" x14ac:dyDescent="0.2">
      <c r="A18" s="35"/>
      <c r="B18" s="24" t="s">
        <v>17</v>
      </c>
      <c r="C18" s="25" t="str">
        <f>'[1]wydatki 2026'!D25</f>
        <v>Budowa sieci wodociągowej w miejscowości Dębiec</v>
      </c>
      <c r="D18" s="26">
        <f>'[1]wydatki 2026'!G25</f>
        <v>304561</v>
      </c>
      <c r="E18" s="43">
        <f>D18-I18</f>
        <v>35177</v>
      </c>
      <c r="F18" s="36"/>
      <c r="G18" s="37"/>
      <c r="H18" s="38"/>
      <c r="I18" s="39">
        <f>'[1]wydatki 2026'!I25</f>
        <v>269384</v>
      </c>
      <c r="J18" s="40"/>
      <c r="K18" s="41"/>
    </row>
    <row r="19" spans="1:11" s="42" customFormat="1" ht="18" customHeight="1" x14ac:dyDescent="0.2">
      <c r="A19" s="35"/>
      <c r="B19" s="24" t="s">
        <v>17</v>
      </c>
      <c r="C19" s="25" t="str">
        <f>'[1]wydatki 2026'!D26</f>
        <v>Budowa sieci wodociągowej w miejscowości Łaniewo</v>
      </c>
      <c r="D19" s="26">
        <f>'[1]wydatki 2026'!G26</f>
        <v>354991</v>
      </c>
      <c r="E19" s="43">
        <f t="shared" ref="E19:E27" si="1">D19-I19</f>
        <v>64607</v>
      </c>
      <c r="F19" s="36"/>
      <c r="G19" s="37"/>
      <c r="H19" s="37"/>
      <c r="I19" s="39">
        <f>'[1]wydatki 2026'!I26</f>
        <v>290384</v>
      </c>
      <c r="J19" s="40"/>
      <c r="K19" s="41"/>
    </row>
    <row r="20" spans="1:11" s="42" customFormat="1" ht="27.75" customHeight="1" x14ac:dyDescent="0.2">
      <c r="A20" s="35"/>
      <c r="B20" s="24" t="s">
        <v>17</v>
      </c>
      <c r="C20" s="25" t="str">
        <f>'[1]wydatki 2026'!D27</f>
        <v>Budowa sieci wodociągowej w miejscowości Runowo</v>
      </c>
      <c r="D20" s="26">
        <f>'[1]wydatki 2026'!G27</f>
        <v>141761</v>
      </c>
      <c r="E20" s="43">
        <f t="shared" si="1"/>
        <v>25369</v>
      </c>
      <c r="F20" s="36"/>
      <c r="G20" s="37"/>
      <c r="H20" s="37"/>
      <c r="I20" s="39">
        <f>'[1]wydatki 2026'!I27</f>
        <v>116392</v>
      </c>
      <c r="J20" s="40"/>
      <c r="K20" s="41"/>
    </row>
    <row r="21" spans="1:11" s="42" customFormat="1" ht="27.75" customHeight="1" x14ac:dyDescent="0.2">
      <c r="A21" s="35"/>
      <c r="B21" s="24" t="s">
        <v>17</v>
      </c>
      <c r="C21" s="25" t="str">
        <f>'[1]wydatki 2026'!D28</f>
        <v>Budowa sieci wodociągowej w miejscowości Kochanówka Etap I</v>
      </c>
      <c r="D21" s="26">
        <f>'[1]wydatki 2026'!G28</f>
        <v>518509</v>
      </c>
      <c r="E21" s="43">
        <f t="shared" si="1"/>
        <v>89691</v>
      </c>
      <c r="F21" s="36"/>
      <c r="G21" s="37"/>
      <c r="H21" s="37"/>
      <c r="I21" s="39">
        <f>'[1]wydatki 2026'!I28</f>
        <v>428818</v>
      </c>
      <c r="J21" s="40"/>
      <c r="K21" s="41"/>
    </row>
    <row r="22" spans="1:11" s="42" customFormat="1" ht="27.75" customHeight="1" x14ac:dyDescent="0.2">
      <c r="A22" s="35"/>
      <c r="B22" s="24" t="s">
        <v>17</v>
      </c>
      <c r="C22" s="25" t="str">
        <f>'[1]wydatki 2026'!D29</f>
        <v>Budowa sieci wodociągowej w miejscowości Kochanówka Etap II</v>
      </c>
      <c r="D22" s="26">
        <f>'[1]wydatki 2026'!G29</f>
        <v>439511</v>
      </c>
      <c r="E22" s="43">
        <f t="shared" si="1"/>
        <v>78793</v>
      </c>
      <c r="F22" s="36"/>
      <c r="G22" s="37"/>
      <c r="H22" s="37"/>
      <c r="I22" s="39">
        <f>'[1]wydatki 2026'!I29</f>
        <v>360718</v>
      </c>
      <c r="J22" s="40"/>
      <c r="K22" s="41"/>
    </row>
    <row r="23" spans="1:11" s="42" customFormat="1" ht="27.75" customHeight="1" x14ac:dyDescent="0.2">
      <c r="A23" s="35"/>
      <c r="B23" s="24" t="s">
        <v>17</v>
      </c>
      <c r="C23" s="25" t="str">
        <f>'[1]wydatki 2026'!D30</f>
        <v>Rozbudowa Stacji Uzdatniania Wody w miejscowości Runowo</v>
      </c>
      <c r="D23" s="26">
        <f>'[1]wydatki 2026'!G30</f>
        <v>735246</v>
      </c>
      <c r="E23" s="43">
        <f t="shared" si="1"/>
        <v>131800</v>
      </c>
      <c r="F23" s="36"/>
      <c r="G23" s="37"/>
      <c r="H23" s="37"/>
      <c r="I23" s="39">
        <f>'[1]wydatki 2026'!I30</f>
        <v>603446</v>
      </c>
      <c r="J23" s="40"/>
      <c r="K23" s="41"/>
    </row>
    <row r="24" spans="1:11" s="42" customFormat="1" ht="27.75" customHeight="1" x14ac:dyDescent="0.2">
      <c r="A24" s="35"/>
      <c r="B24" s="24" t="s">
        <v>17</v>
      </c>
      <c r="C24" s="25" t="str">
        <f>'[1]wydatki 2026'!D31</f>
        <v>Dofinansowanie do budowy wodociagów</v>
      </c>
      <c r="D24" s="26">
        <f>'[1]wydatki 2026'!G31</f>
        <v>50000</v>
      </c>
      <c r="E24" s="43"/>
      <c r="F24" s="36"/>
      <c r="G24" s="37"/>
      <c r="H24" s="37"/>
      <c r="I24" s="39"/>
      <c r="J24" s="40"/>
      <c r="K24" s="41"/>
    </row>
    <row r="25" spans="1:11" s="42" customFormat="1" ht="33.75" customHeight="1" x14ac:dyDescent="0.2">
      <c r="A25" s="35"/>
      <c r="B25" s="24" t="s">
        <v>17</v>
      </c>
      <c r="C25" s="25" t="str">
        <f>'[1]wydatki 2026'!D35</f>
        <v>Dotacje celowe z budżetu  lub dofinansowanie kosztów realizacji inwestycji i zakupów inwestycyjnych jednostek nie zaliczanych do sektora finansów publicznych- PRZYDOMOWE studnie</v>
      </c>
      <c r="D25" s="26">
        <f>'[1]wydatki 2026'!G35</f>
        <v>10000</v>
      </c>
      <c r="E25" s="43"/>
      <c r="F25" s="36"/>
      <c r="G25" s="37"/>
      <c r="H25" s="37"/>
      <c r="I25" s="39"/>
      <c r="J25" s="40"/>
      <c r="K25" s="41"/>
    </row>
    <row r="26" spans="1:11" s="42" customFormat="1" ht="33.75" customHeight="1" x14ac:dyDescent="0.2">
      <c r="A26" s="35"/>
      <c r="B26" s="24" t="s">
        <v>18</v>
      </c>
      <c r="C26" s="25" t="str">
        <f>'[1]wydatki 2026'!D43</f>
        <v>Wykonanie dokumentacji technicznej zbiorczej przepompowni ścieków w Kraszewie</v>
      </c>
      <c r="D26" s="26">
        <f>'[1]wydatki 2026'!G43</f>
        <v>50000</v>
      </c>
      <c r="E26" s="43"/>
      <c r="F26" s="36"/>
      <c r="G26" s="37"/>
      <c r="H26" s="37"/>
      <c r="I26" s="39"/>
      <c r="J26" s="40"/>
      <c r="K26" s="41"/>
    </row>
    <row r="27" spans="1:11" s="42" customFormat="1" ht="33.75" customHeight="1" x14ac:dyDescent="0.2">
      <c r="A27" s="35"/>
      <c r="B27" s="24" t="s">
        <v>18</v>
      </c>
      <c r="C27" s="25" t="str">
        <f>'[1]wydatki 2026'!D44</f>
        <v>Budowa sieci kanaliazacyjnej sanitarnej w miejscowości Rogóż</v>
      </c>
      <c r="D27" s="26">
        <f>'[1]wydatki 2026'!G44</f>
        <v>839911</v>
      </c>
      <c r="E27" s="43">
        <f t="shared" si="1"/>
        <v>158835</v>
      </c>
      <c r="F27" s="36"/>
      <c r="G27" s="37"/>
      <c r="H27" s="37"/>
      <c r="I27" s="39">
        <f>'[1]wydatki 2026'!I44</f>
        <v>681076</v>
      </c>
      <c r="J27" s="40"/>
      <c r="K27" s="41"/>
    </row>
    <row r="28" spans="1:11" s="42" customFormat="1" ht="33.75" customHeight="1" x14ac:dyDescent="0.2">
      <c r="A28" s="35"/>
      <c r="B28" s="24" t="s">
        <v>18</v>
      </c>
      <c r="C28" s="25" t="str">
        <f>'[1]wydatki 2026'!D47</f>
        <v>Dotacje celowe z budżetu  lub dofinansowanie kosztów realizacji inwestycji i zakupów inwestycyjnych jednostek nie zaliczanych do sektora finansów publicznych- PRZYDOMOWE OCZYSZCZALNIE</v>
      </c>
      <c r="D28" s="26">
        <f>'[1]wydatki 2026'!G47</f>
        <v>50000</v>
      </c>
      <c r="E28" s="43"/>
      <c r="F28" s="36"/>
      <c r="G28" s="37"/>
      <c r="H28" s="37"/>
      <c r="I28" s="39"/>
      <c r="J28" s="40"/>
      <c r="K28" s="41"/>
    </row>
    <row r="29" spans="1:11" s="45" customFormat="1" ht="19.5" customHeight="1" x14ac:dyDescent="0.25">
      <c r="A29" s="18">
        <v>600</v>
      </c>
      <c r="B29" s="18"/>
      <c r="C29" s="19" t="s">
        <v>19</v>
      </c>
      <c r="D29" s="20">
        <f t="shared" ref="D29:K29" si="2">SUM(D30:D40)</f>
        <v>6775240</v>
      </c>
      <c r="E29" s="44">
        <f t="shared" si="2"/>
        <v>2005002</v>
      </c>
      <c r="F29" s="20">
        <f t="shared" si="2"/>
        <v>0</v>
      </c>
      <c r="G29" s="21">
        <f t="shared" si="2"/>
        <v>0</v>
      </c>
      <c r="H29" s="21">
        <f t="shared" si="2"/>
        <v>0</v>
      </c>
      <c r="I29" s="21">
        <f t="shared" si="2"/>
        <v>2425238</v>
      </c>
      <c r="J29" s="21">
        <f t="shared" si="2"/>
        <v>0</v>
      </c>
      <c r="K29" s="21">
        <f t="shared" si="2"/>
        <v>0</v>
      </c>
    </row>
    <row r="30" spans="1:11" s="42" customFormat="1" ht="39" customHeight="1" x14ac:dyDescent="0.2">
      <c r="A30" s="46"/>
      <c r="B30" s="46"/>
      <c r="C30" s="47" t="str">
        <f>'[1]wydatki 2026'!D108</f>
        <v>Remont odcinka drogi publicznej nr 117012N  Ignalin - Długołęka (dz. nr 239/1 ob. Ignalin) wraz z odcinkami dróg wewnętrznych dz. nr 110/1 i 224 ob.Ignalin w m. Ignalin</v>
      </c>
      <c r="D30" s="48">
        <f>'[1]wydatki 2026'!G108</f>
        <v>340000</v>
      </c>
      <c r="E30" s="43"/>
      <c r="F30" s="49"/>
      <c r="G30" s="50"/>
      <c r="H30" s="50"/>
      <c r="I30" s="51"/>
      <c r="J30" s="50"/>
      <c r="K30" s="41"/>
    </row>
    <row r="31" spans="1:11" s="42" customFormat="1" ht="27" customHeight="1" x14ac:dyDescent="0.2">
      <c r="A31" s="46"/>
      <c r="B31" s="46"/>
      <c r="C31" s="47" t="str">
        <f>'[1]wydatki 2026'!D109</f>
        <v>Odtworzenie odcinka drogi gminnej dz. nr 397/3 obręb Miłogórze</v>
      </c>
      <c r="D31" s="48">
        <f>'[1]wydatki 2026'!G109</f>
        <v>260000</v>
      </c>
      <c r="E31" s="43"/>
      <c r="F31" s="49"/>
      <c r="G31" s="50"/>
      <c r="H31" s="50"/>
      <c r="I31" s="51">
        <f>'[1]wydatki 2026'!I109</f>
        <v>0</v>
      </c>
      <c r="J31" s="50"/>
      <c r="K31" s="41"/>
    </row>
    <row r="32" spans="1:11" s="42" customFormat="1" ht="27" customHeight="1" x14ac:dyDescent="0.2">
      <c r="A32" s="46"/>
      <c r="B32" s="46"/>
      <c r="C32" s="47" t="str">
        <f>'[1]wydatki 2026'!D110</f>
        <v>Modernizacja odcinka drogi publicznej nr 117009 N Runowo - Łaniewo</v>
      </c>
      <c r="D32" s="48">
        <f>'[1]wydatki 2026'!G110</f>
        <v>310000</v>
      </c>
      <c r="E32" s="43"/>
      <c r="F32" s="49"/>
      <c r="G32" s="50"/>
      <c r="H32" s="50"/>
      <c r="I32" s="51">
        <f>'[1]wydatki 2026'!I110</f>
        <v>0</v>
      </c>
      <c r="J32" s="50"/>
      <c r="K32" s="41"/>
    </row>
    <row r="33" spans="1:11" s="42" customFormat="1" ht="27" customHeight="1" x14ac:dyDescent="0.2">
      <c r="A33" s="46"/>
      <c r="B33" s="46"/>
      <c r="C33" s="47" t="str">
        <f>'[1]wydatki 2026'!D111</f>
        <v>Wykonanie nawierzchni z betonu asfaltowego wraz z budową chodnika w m. Pilnik dz. nr 5/32 ob. Pilnik</v>
      </c>
      <c r="D33" s="48">
        <f>'[1]wydatki 2026'!G111</f>
        <v>200000</v>
      </c>
      <c r="E33" s="43"/>
      <c r="F33" s="49"/>
      <c r="G33" s="50"/>
      <c r="H33" s="50"/>
      <c r="I33" s="51">
        <f>'[1]wydatki 2026'!I111</f>
        <v>0</v>
      </c>
      <c r="J33" s="50"/>
      <c r="K33" s="41"/>
    </row>
    <row r="34" spans="1:11" s="42" customFormat="1" ht="29.25" customHeight="1" x14ac:dyDescent="0.2">
      <c r="A34" s="46"/>
      <c r="B34" s="46"/>
      <c r="C34" s="47" t="str">
        <f>'[1]wydatki 2026'!D112</f>
        <v>Wykonanie nawierzchni z kruszywa łamanego 0-31,5mm na drodze Ignalin - Bobrownik o dł. 2,2 km (FOGR)</v>
      </c>
      <c r="D34" s="48">
        <f>'[1]wydatki 2026'!G112</f>
        <v>400000</v>
      </c>
      <c r="E34" s="43"/>
      <c r="F34" s="49"/>
      <c r="G34" s="50"/>
      <c r="H34" s="50"/>
      <c r="I34" s="51">
        <f>'[1]wydatki 2026'!I112</f>
        <v>200000</v>
      </c>
      <c r="J34" s="50"/>
      <c r="K34" s="41"/>
    </row>
    <row r="35" spans="1:11" s="42" customFormat="1" ht="29.25" customHeight="1" x14ac:dyDescent="0.2">
      <c r="A35" s="46"/>
      <c r="B35" s="46"/>
      <c r="C35" s="47" t="str">
        <f>'[1]wydatki 2026'!D113</f>
        <v>Przebudowa drogi gminnej w miejscowości Kraszewo (dz. nr 158/21 ob.. Kraszewo)</v>
      </c>
      <c r="D35" s="48">
        <f>'[1]wydatki 2026'!G113</f>
        <v>1000000</v>
      </c>
      <c r="E35" s="43"/>
      <c r="F35" s="49"/>
      <c r="G35" s="50"/>
      <c r="H35" s="50"/>
      <c r="I35" s="51">
        <f>'[1]wydatki 2026'!I113</f>
        <v>1000000</v>
      </c>
      <c r="J35" s="50"/>
      <c r="K35" s="41"/>
    </row>
    <row r="36" spans="1:11" s="42" customFormat="1" ht="27" customHeight="1" x14ac:dyDescent="0.2">
      <c r="A36" s="46"/>
      <c r="B36" s="46"/>
      <c r="C36" s="47" t="str">
        <f>'[1]wydatki 2026'!D114</f>
        <v>Rozbudowa drogi gminnej nr 110725N w miejscowości Markajmy i Marków, gmina Lidzbark Warmiński</v>
      </c>
      <c r="D36" s="48">
        <f>'[1]wydatki 2026'!G114</f>
        <v>2245240</v>
      </c>
      <c r="E36" s="43">
        <f>D36-I36</f>
        <v>2005002</v>
      </c>
      <c r="F36" s="49"/>
      <c r="G36" s="50"/>
      <c r="H36" s="50"/>
      <c r="I36" s="51">
        <f>'[1]wydatki 2026'!I114</f>
        <v>240238</v>
      </c>
      <c r="J36" s="50"/>
      <c r="K36" s="41"/>
    </row>
    <row r="37" spans="1:11" s="42" customFormat="1" ht="18" customHeight="1" x14ac:dyDescent="0.2">
      <c r="A37" s="46"/>
      <c r="B37" s="46"/>
      <c r="C37" s="47" t="str">
        <f>'[1]wydatki 2026'!D115</f>
        <v>Remont drogi gminnej nr 117003N w miejscowości Bugi</v>
      </c>
      <c r="D37" s="48">
        <f>'[1]wydatki 2026'!G115</f>
        <v>1450000</v>
      </c>
      <c r="E37" s="43"/>
      <c r="F37" s="49"/>
      <c r="G37" s="50"/>
      <c r="H37" s="50"/>
      <c r="I37" s="51">
        <f>'[1]wydatki 2026'!I115</f>
        <v>725000</v>
      </c>
      <c r="J37" s="50"/>
      <c r="K37" s="41"/>
    </row>
    <row r="38" spans="1:11" s="42" customFormat="1" ht="18" customHeight="1" x14ac:dyDescent="0.2">
      <c r="A38" s="46"/>
      <c r="B38" s="46"/>
      <c r="C38" s="47" t="str">
        <f>'[1]wydatki 2026'!D116</f>
        <v>Remont drogi gminnej nr 117022N w miejscowości Żytowo</v>
      </c>
      <c r="D38" s="48">
        <f>'[1]wydatki 2026'!G116</f>
        <v>520000</v>
      </c>
      <c r="E38" s="27"/>
      <c r="F38" s="49"/>
      <c r="G38" s="50"/>
      <c r="H38" s="50"/>
      <c r="I38" s="51">
        <f>'[1]wydatki 2026'!I116</f>
        <v>260000</v>
      </c>
      <c r="J38" s="50"/>
      <c r="K38" s="41"/>
    </row>
    <row r="39" spans="1:11" s="42" customFormat="1" ht="18" customHeight="1" x14ac:dyDescent="0.2">
      <c r="A39" s="46"/>
      <c r="B39" s="46"/>
      <c r="C39" s="47" t="str">
        <f>'[1]wydatki 2026'!D119</f>
        <v>Zakup ciągnika rolniczego wraz z przyczepą budowlaną</v>
      </c>
      <c r="D39" s="48">
        <f>'[1]wydatki 2026'!G119</f>
        <v>0</v>
      </c>
      <c r="E39" s="27"/>
      <c r="F39" s="49"/>
      <c r="G39" s="50"/>
      <c r="H39" s="50"/>
      <c r="I39" s="51"/>
      <c r="J39" s="50"/>
      <c r="K39" s="41"/>
    </row>
    <row r="40" spans="1:11" s="42" customFormat="1" ht="18" customHeight="1" x14ac:dyDescent="0.2">
      <c r="A40" s="46"/>
      <c r="B40" s="46"/>
      <c r="C40" s="47" t="str">
        <f>'[1]wydatki 2026'!D120</f>
        <v>Zakup i montaż wiat przystankowych</v>
      </c>
      <c r="D40" s="48">
        <f>'[1]wydatki 2026'!G120</f>
        <v>50000</v>
      </c>
      <c r="E40" s="27"/>
      <c r="F40" s="49"/>
      <c r="G40" s="50"/>
      <c r="H40" s="50"/>
      <c r="I40" s="51"/>
      <c r="J40" s="50"/>
      <c r="K40" s="41"/>
    </row>
    <row r="41" spans="1:11" s="42" customFormat="1" ht="16.5" customHeight="1" x14ac:dyDescent="0.2">
      <c r="A41" s="18">
        <v>630</v>
      </c>
      <c r="B41" s="18"/>
      <c r="C41" s="19" t="s">
        <v>20</v>
      </c>
      <c r="D41" s="20">
        <f>D42</f>
        <v>30000</v>
      </c>
      <c r="E41" s="20">
        <f t="shared" ref="E41:K41" si="3">SUM(E42:E51)</f>
        <v>0</v>
      </c>
      <c r="F41" s="20">
        <f t="shared" si="3"/>
        <v>0</v>
      </c>
      <c r="G41" s="21">
        <f t="shared" si="3"/>
        <v>0</v>
      </c>
      <c r="H41" s="21">
        <f t="shared" si="3"/>
        <v>0</v>
      </c>
      <c r="I41" s="21">
        <f t="shared" si="3"/>
        <v>0</v>
      </c>
      <c r="J41" s="21">
        <f t="shared" si="3"/>
        <v>0</v>
      </c>
      <c r="K41" s="21">
        <f t="shared" si="3"/>
        <v>0</v>
      </c>
    </row>
    <row r="42" spans="1:11" s="42" customFormat="1" ht="16.5" customHeight="1" x14ac:dyDescent="0.2">
      <c r="A42" s="46"/>
      <c r="B42" s="46"/>
      <c r="C42" s="47" t="str">
        <f>'[1]wydatki 2026'!D135</f>
        <v>Wydatki inwestycyjne jednostek budżetowych Budowa przystani rowerowej Stryjkowo</v>
      </c>
      <c r="D42" s="48">
        <f>'[1]wydatki 2026'!G135</f>
        <v>30000</v>
      </c>
      <c r="E42" s="27"/>
      <c r="F42" s="49"/>
      <c r="G42" s="50"/>
      <c r="H42" s="50"/>
      <c r="I42" s="51"/>
      <c r="J42" s="50"/>
      <c r="K42" s="41"/>
    </row>
    <row r="43" spans="1:11" ht="18" customHeight="1" x14ac:dyDescent="0.25">
      <c r="A43" s="52">
        <v>700</v>
      </c>
      <c r="B43" s="52"/>
      <c r="C43" s="53" t="s">
        <v>21</v>
      </c>
      <c r="D43" s="20">
        <f t="shared" ref="D43:K43" si="4">SUM(D44:D59)</f>
        <v>347000</v>
      </c>
      <c r="E43" s="20">
        <f t="shared" si="4"/>
        <v>0</v>
      </c>
      <c r="F43" s="20">
        <f t="shared" si="4"/>
        <v>0</v>
      </c>
      <c r="G43" s="21">
        <f t="shared" si="4"/>
        <v>0</v>
      </c>
      <c r="H43" s="21">
        <f t="shared" si="4"/>
        <v>0</v>
      </c>
      <c r="I43" s="21">
        <f t="shared" si="4"/>
        <v>0</v>
      </c>
      <c r="J43" s="21">
        <f t="shared" si="4"/>
        <v>0</v>
      </c>
      <c r="K43" s="21">
        <f t="shared" si="4"/>
        <v>0</v>
      </c>
    </row>
    <row r="44" spans="1:11" ht="25.5" x14ac:dyDescent="0.25">
      <c r="A44" s="54"/>
      <c r="B44" s="54"/>
      <c r="C44" s="47" t="str">
        <f>'[1]wydatki 2026'!D203</f>
        <v>Kłębowo 42a - opinia techniczna oraz remont konstrukcji  budynku gospodarczego</v>
      </c>
      <c r="D44" s="27">
        <f>'[1]wydatki 2026'!G203</f>
        <v>20000</v>
      </c>
      <c r="E44" s="27"/>
      <c r="F44" s="55"/>
      <c r="G44" s="56"/>
      <c r="H44" s="56"/>
      <c r="I44" s="57"/>
      <c r="J44" s="58"/>
      <c r="K44" s="33"/>
    </row>
    <row r="45" spans="1:11" ht="25.5" x14ac:dyDescent="0.25">
      <c r="A45" s="54"/>
      <c r="B45" s="54"/>
      <c r="C45" s="47" t="str">
        <f>'[1]wydatki 2026'!D204</f>
        <v>Modernizacja budynku komunalnewgo Długołęka 9- budynek wielofunkcyjny</v>
      </c>
      <c r="D45" s="27">
        <f>'[1]wydatki 2026'!G204</f>
        <v>70000</v>
      </c>
      <c r="E45" s="27"/>
      <c r="F45" s="55"/>
      <c r="G45" s="56"/>
      <c r="H45" s="56"/>
      <c r="I45" s="57"/>
      <c r="J45" s="58"/>
      <c r="K45" s="33"/>
    </row>
    <row r="46" spans="1:11" s="34" customFormat="1" ht="25.5" x14ac:dyDescent="0.2">
      <c r="A46" s="35"/>
      <c r="B46" s="23"/>
      <c r="C46" s="47" t="str">
        <f>'[1]wydatki 2026'!D205</f>
        <v xml:space="preserve">Modernizacja budynku komunalnego Długołęka 9 - utwardzenie placu </v>
      </c>
      <c r="D46" s="27">
        <f>'[1]wydatki 2026'!G205</f>
        <v>70000</v>
      </c>
      <c r="E46" s="27"/>
      <c r="F46" s="59"/>
      <c r="G46" s="60"/>
      <c r="H46" s="60"/>
      <c r="I46" s="61"/>
      <c r="J46" s="60"/>
      <c r="K46" s="33"/>
    </row>
    <row r="47" spans="1:11" s="34" customFormat="1" ht="25.5" x14ac:dyDescent="0.2">
      <c r="A47" s="35"/>
      <c r="B47" s="23"/>
      <c r="C47" s="47" t="str">
        <f>'[1]wydatki 2026'!D206</f>
        <v>Modernizacja budynku komunalnego Ignalin 8 (remont dachu, zalecenia poprzęglodowe)</v>
      </c>
      <c r="D47" s="27">
        <f>'[1]wydatki 2026'!G206</f>
        <v>0</v>
      </c>
      <c r="E47" s="27"/>
      <c r="F47" s="62"/>
      <c r="G47" s="60"/>
      <c r="H47" s="60"/>
      <c r="I47" s="61"/>
      <c r="J47" s="60"/>
      <c r="K47" s="33"/>
    </row>
    <row r="48" spans="1:11" s="34" customFormat="1" ht="25.5" x14ac:dyDescent="0.2">
      <c r="A48" s="35"/>
      <c r="B48" s="23"/>
      <c r="C48" s="47" t="str">
        <f>'[1]wydatki 2026'!D207</f>
        <v>Modernizacja budynku komunalnego Długołęka 9-  budynek biurowo-usługowy</v>
      </c>
      <c r="D48" s="27">
        <f>'[1]wydatki 2026'!G207</f>
        <v>60000</v>
      </c>
      <c r="E48" s="27"/>
      <c r="F48" s="62"/>
      <c r="G48" s="60"/>
      <c r="H48" s="60"/>
      <c r="I48" s="61"/>
      <c r="J48" s="60"/>
      <c r="K48" s="33"/>
    </row>
    <row r="49" spans="1:11" s="34" customFormat="1" ht="25.5" x14ac:dyDescent="0.2">
      <c r="A49" s="35"/>
      <c r="B49" s="23"/>
      <c r="C49" s="47" t="str">
        <f>'[1]wydatki 2026'!D208</f>
        <v>Długołęka 9 opracowanie dokumentacji projektowej rozbudowy kompleksu budynków</v>
      </c>
      <c r="D49" s="27">
        <f>'[1]wydatki 2026'!G208</f>
        <v>0</v>
      </c>
      <c r="E49" s="27"/>
      <c r="F49" s="62"/>
      <c r="G49" s="60"/>
      <c r="H49" s="60"/>
      <c r="I49" s="61"/>
      <c r="J49" s="60"/>
      <c r="K49" s="33"/>
    </row>
    <row r="50" spans="1:11" s="34" customFormat="1" ht="38.25" x14ac:dyDescent="0.2">
      <c r="A50" s="35"/>
      <c r="B50" s="23"/>
      <c r="C50" s="47" t="str">
        <f>'[1]wydatki 2026'!D234</f>
        <v>Modernizacja budynku komunalnego Runowo 41 - naprawa dachu, zmiana oświetlenia klatki schodowej, wyk. wyntylacji w lokalu nr 1 + zalecenia poprzeglądowe</v>
      </c>
      <c r="D50" s="27">
        <f>'[1]wydatki 2026'!G234</f>
        <v>11000</v>
      </c>
      <c r="E50" s="27"/>
      <c r="F50" s="62"/>
      <c r="G50" s="60"/>
      <c r="H50" s="60"/>
      <c r="I50" s="61"/>
      <c r="J50" s="60"/>
      <c r="K50" s="33"/>
    </row>
    <row r="51" spans="1:11" s="34" customFormat="1" ht="25.5" x14ac:dyDescent="0.2">
      <c r="A51" s="35"/>
      <c r="B51" s="23"/>
      <c r="C51" s="47" t="str">
        <f>'[1]wydatki 2026'!D235</f>
        <v xml:space="preserve">Modernizacja budynku komunalnego Zaręby 4  -  lokal mieszkalny 4/5  zmiana sposobu ogrzewania lokalu + zalecenia poprzeglądowe, </v>
      </c>
      <c r="D51" s="27">
        <f>'[1]wydatki 2026'!G235</f>
        <v>11000</v>
      </c>
      <c r="E51" s="27"/>
      <c r="F51" s="62"/>
      <c r="G51" s="60"/>
      <c r="H51" s="60"/>
      <c r="I51" s="61"/>
      <c r="J51" s="60"/>
      <c r="K51" s="33"/>
    </row>
    <row r="52" spans="1:11" s="34" customFormat="1" ht="51" x14ac:dyDescent="0.2">
      <c r="A52" s="35"/>
      <c r="B52" s="23"/>
      <c r="C52" s="47" t="str">
        <f>'[1]wydatki 2026'!D236</f>
        <v xml:space="preserve">Modernizacja budynku komunalnego Kierz 8  - opracowanie dokumentacji naprawy ścian konstrukcyjnych budynku, wyk. robót budowlanych zabezpieczenie scian konstrukcyjnych budynku + zalecenia przeglądowe </v>
      </c>
      <c r="D52" s="27">
        <f>'[1]wydatki 2026'!G236</f>
        <v>11000</v>
      </c>
      <c r="E52" s="27"/>
      <c r="F52" s="62"/>
      <c r="G52" s="60"/>
      <c r="H52" s="60"/>
      <c r="I52" s="61"/>
      <c r="J52" s="60"/>
      <c r="K52" s="33"/>
    </row>
    <row r="53" spans="1:11" s="34" customFormat="1" ht="38.25" x14ac:dyDescent="0.2">
      <c r="A53" s="35"/>
      <c r="B53" s="23"/>
      <c r="C53" s="47" t="str">
        <f>'[1]wydatki 2026'!D237</f>
        <v>Remont budynku komunalnego Kłębowo 42 A - wyk. opinii technicznej naprawy ścian konstrukcyjnych zewnętrznych budynku + wyk. robót budowlanych + zalecenia pokontrolne</v>
      </c>
      <c r="D53" s="27">
        <f>'[1]wydatki 2026'!G237</f>
        <v>11000</v>
      </c>
      <c r="E53" s="27"/>
      <c r="F53" s="62"/>
      <c r="G53" s="60"/>
      <c r="H53" s="60"/>
      <c r="I53" s="61"/>
      <c r="J53" s="60"/>
      <c r="K53" s="33"/>
    </row>
    <row r="54" spans="1:11" s="34" customFormat="1" ht="25.5" x14ac:dyDescent="0.2">
      <c r="A54" s="35"/>
      <c r="B54" s="23"/>
      <c r="C54" s="47" t="str">
        <f>'[1]wydatki 2026'!D238</f>
        <v>Modernizacja budynku komunalnego Kraszewo 33 - remont schodów na strych + zalecenia pokontrolne</v>
      </c>
      <c r="D54" s="27">
        <f>'[1]wydatki 2026'!G238</f>
        <v>11000</v>
      </c>
      <c r="E54" s="27"/>
      <c r="F54" s="62"/>
      <c r="G54" s="60"/>
      <c r="H54" s="60"/>
      <c r="I54" s="61"/>
      <c r="J54" s="60"/>
      <c r="K54" s="33"/>
    </row>
    <row r="55" spans="1:11" s="34" customFormat="1" ht="38.25" x14ac:dyDescent="0.2">
      <c r="A55" s="35"/>
      <c r="B55" s="23"/>
      <c r="C55" s="47" t="str">
        <f>'[1]wydatki 2026'!D239</f>
        <v xml:space="preserve">Modernizacja budynku komunalnego Sarnowo 2  - opracowanie dokumentacji projektowej naprawy konstyrukcji budynku, roboty budowlane+zalecenia pokontrolne  </v>
      </c>
      <c r="D55" s="27">
        <f>'[1]wydatki 2026'!G239</f>
        <v>30000</v>
      </c>
      <c r="E55" s="27"/>
      <c r="F55" s="62"/>
      <c r="G55" s="60"/>
      <c r="H55" s="60"/>
      <c r="I55" s="61"/>
      <c r="J55" s="60"/>
      <c r="K55" s="33"/>
    </row>
    <row r="56" spans="1:11" s="34" customFormat="1" ht="25.5" x14ac:dyDescent="0.2">
      <c r="A56" s="35"/>
      <c r="B56" s="23"/>
      <c r="C56" s="47" t="str">
        <f>'[1]wydatki 2026'!D240</f>
        <v>Modernizacja budynku komunalnego Ignalin 8 (remont dachu, zalecenia poprzęglodowe)</v>
      </c>
      <c r="D56" s="27">
        <f>'[1]wydatki 2026'!G240</f>
        <v>11000</v>
      </c>
      <c r="E56" s="27"/>
      <c r="F56" s="62"/>
      <c r="G56" s="60"/>
      <c r="H56" s="60"/>
      <c r="I56" s="61"/>
      <c r="J56" s="60"/>
      <c r="K56" s="33"/>
    </row>
    <row r="57" spans="1:11" s="34" customFormat="1" ht="25.5" x14ac:dyDescent="0.2">
      <c r="A57" s="35"/>
      <c r="B57" s="23"/>
      <c r="C57" s="47" t="str">
        <f>'[1]wydatki 2026'!D241</f>
        <v xml:space="preserve">Modernizacja lokalu komunalnego - Runowo 24/6  - wymiana instalacji elektrycznej, remont podłogi w łazience </v>
      </c>
      <c r="D57" s="27">
        <f>'[1]wydatki 2026'!G241</f>
        <v>20000</v>
      </c>
      <c r="E57" s="27"/>
      <c r="F57" s="62"/>
      <c r="G57" s="60"/>
      <c r="H57" s="60"/>
      <c r="I57" s="61"/>
      <c r="J57" s="60"/>
      <c r="K57" s="33"/>
    </row>
    <row r="58" spans="1:11" s="34" customFormat="1" ht="25.5" x14ac:dyDescent="0.2">
      <c r="A58" s="35"/>
      <c r="B58" s="23"/>
      <c r="C58" s="47" t="str">
        <f>'[1]wydatki 2026'!D242</f>
        <v>Zagospodarowanie terenu przy budynku Bartoszycka 28 -  budowa wiaty śmietnikowej, remont chodnika</v>
      </c>
      <c r="D58" s="27">
        <f>'[1]wydatki 2026'!G242</f>
        <v>11000</v>
      </c>
      <c r="E58" s="27"/>
      <c r="F58" s="62"/>
      <c r="G58" s="60"/>
      <c r="H58" s="60"/>
      <c r="I58" s="61"/>
      <c r="J58" s="60"/>
      <c r="K58" s="33"/>
    </row>
    <row r="59" spans="1:11" s="34" customFormat="1" ht="12.75" x14ac:dyDescent="0.2">
      <c r="A59" s="35"/>
      <c r="B59" s="23"/>
      <c r="C59" s="47"/>
      <c r="D59" s="27"/>
      <c r="E59" s="27"/>
      <c r="F59" s="62"/>
      <c r="G59" s="60"/>
      <c r="H59" s="60"/>
      <c r="I59" s="61"/>
      <c r="J59" s="60"/>
      <c r="K59" s="33"/>
    </row>
    <row r="60" spans="1:11" ht="23.25" customHeight="1" x14ac:dyDescent="0.25">
      <c r="A60" s="52">
        <v>750</v>
      </c>
      <c r="B60" s="52"/>
      <c r="C60" s="53" t="s">
        <v>22</v>
      </c>
      <c r="D60" s="63">
        <f>SUM(D61:D66)</f>
        <v>265000</v>
      </c>
      <c r="E60" s="63">
        <f t="shared" ref="E60:K60" si="5">SUM(E61:E68)</f>
        <v>0</v>
      </c>
      <c r="F60" s="63">
        <f t="shared" si="5"/>
        <v>0</v>
      </c>
      <c r="G60" s="64">
        <f t="shared" si="5"/>
        <v>0</v>
      </c>
      <c r="H60" s="64">
        <f t="shared" si="5"/>
        <v>0</v>
      </c>
      <c r="I60" s="64">
        <f t="shared" si="5"/>
        <v>0</v>
      </c>
      <c r="J60" s="64">
        <f t="shared" si="5"/>
        <v>0</v>
      </c>
      <c r="K60" s="64">
        <f t="shared" si="5"/>
        <v>0</v>
      </c>
    </row>
    <row r="61" spans="1:11" ht="25.5" x14ac:dyDescent="0.25">
      <c r="A61" s="54"/>
      <c r="B61" s="46"/>
      <c r="C61" s="65" t="str">
        <f>'[1]wydatki 2026'!D381</f>
        <v xml:space="preserve">Remont placu przed budynkiem UG - utwardzenie placu z odwodnieniem - aktualizacja dokumentacji projektowej </v>
      </c>
      <c r="D61" s="48">
        <f>'[1]wydatki 2026'!G381</f>
        <v>30000</v>
      </c>
      <c r="E61" s="27"/>
      <c r="F61" s="36"/>
      <c r="G61" s="66"/>
      <c r="H61" s="66"/>
      <c r="I61" s="51"/>
      <c r="J61" s="50"/>
      <c r="K61" s="41"/>
    </row>
    <row r="62" spans="1:11" x14ac:dyDescent="0.25">
      <c r="A62" s="54"/>
      <c r="B62" s="46"/>
      <c r="C62" s="65" t="str">
        <f>'[1]wydatki 2026'!D382</f>
        <v>Modernizacja elewacji budynku Urzędu Gminy</v>
      </c>
      <c r="D62" s="48">
        <f>'[1]wydatki 2026'!G382</f>
        <v>0</v>
      </c>
      <c r="E62" s="27"/>
      <c r="F62" s="36"/>
      <c r="G62" s="66"/>
      <c r="H62" s="66"/>
      <c r="I62" s="51"/>
      <c r="J62" s="50"/>
      <c r="K62" s="41"/>
    </row>
    <row r="63" spans="1:11" x14ac:dyDescent="0.25">
      <c r="A63" s="54"/>
      <c r="B63" s="46"/>
      <c r="C63" s="65" t="str">
        <f>'[1]wydatki 2026'!D383</f>
        <v>Modernizacja  dachu budynku Urzędu Gminy</v>
      </c>
      <c r="D63" s="48">
        <f>'[1]wydatki 2026'!G383</f>
        <v>50000</v>
      </c>
      <c r="E63" s="27"/>
      <c r="F63" s="36"/>
      <c r="G63" s="66"/>
      <c r="H63" s="66"/>
      <c r="I63" s="51"/>
      <c r="J63" s="50"/>
      <c r="K63" s="41"/>
    </row>
    <row r="64" spans="1:11" ht="99" customHeight="1" x14ac:dyDescent="0.25">
      <c r="A64" s="54"/>
      <c r="B64" s="46"/>
      <c r="C64" s="65" t="str">
        <f>'[1]wydatki 2026'!D384</f>
        <v xml:space="preserve"> Modernizacja budynku Urzędu Gminy:                                                                                                                                                                                                                                  1. Remont łazienki na Ip. (nr 22)                                                                                                                                                                                                                                           2. remont pomieszczenia socjalnego na poddaszu                                                                                                                                                                                                                3. wymiana grzejników żeliwnych na panelowe w budynku Urzedu                                                                                                                                                                                4. Remomont pomieszczenia dawnej kotłowni i wymiennikwni ciepła                                                                                                                                                                           5. przystosowanie budynku do wymogów  w zabezpieczenia p/poż.</v>
      </c>
      <c r="D64" s="48">
        <f>'[1]wydatki 2026'!G384</f>
        <v>100000</v>
      </c>
      <c r="E64" s="27"/>
      <c r="F64" s="36"/>
      <c r="G64" s="66"/>
      <c r="H64" s="66"/>
      <c r="I64" s="51"/>
      <c r="J64" s="50"/>
      <c r="K64" s="41"/>
    </row>
    <row r="65" spans="1:11" ht="25.5" x14ac:dyDescent="0.25">
      <c r="A65" s="54"/>
      <c r="B65" s="46"/>
      <c r="C65" s="65" t="str">
        <f>'[1]wydatki 2026'!D385</f>
        <v xml:space="preserve"> Modernizacja budynku Urzędu Gminy: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przystosowanie budynku do wymogów  w zabezpieczenia p/poż.</v>
      </c>
      <c r="D65" s="48">
        <f>'[1]wydatki 2026'!G385</f>
        <v>70000</v>
      </c>
      <c r="E65" s="27"/>
      <c r="F65" s="36"/>
      <c r="G65" s="66"/>
      <c r="H65" s="66"/>
      <c r="I65" s="51"/>
      <c r="J65" s="50"/>
      <c r="K65" s="33"/>
    </row>
    <row r="66" spans="1:11" x14ac:dyDescent="0.25">
      <c r="A66" s="54"/>
      <c r="B66" s="46"/>
      <c r="C66" s="65" t="str">
        <f>'[1]wydatki 2026'!D386</f>
        <v>Modernizacja sieci internetowej i wizyjnej</v>
      </c>
      <c r="D66" s="48">
        <f>'[1]wydatki 2026'!G386</f>
        <v>15000</v>
      </c>
      <c r="E66" s="27"/>
      <c r="F66" s="36"/>
      <c r="G66" s="66"/>
      <c r="H66" s="66"/>
      <c r="I66" s="51"/>
      <c r="J66" s="50"/>
      <c r="K66" s="33"/>
    </row>
    <row r="67" spans="1:11" x14ac:dyDescent="0.25">
      <c r="A67" s="67">
        <v>752</v>
      </c>
      <c r="B67" s="68"/>
      <c r="C67" s="69" t="s">
        <v>23</v>
      </c>
      <c r="D67" s="70">
        <f>D68</f>
        <v>15000</v>
      </c>
      <c r="E67" s="70">
        <f t="shared" ref="E67:K67" si="6">SUM(E68:E69)</f>
        <v>0</v>
      </c>
      <c r="F67" s="70">
        <f t="shared" si="6"/>
        <v>0</v>
      </c>
      <c r="G67" s="71">
        <f t="shared" si="6"/>
        <v>0</v>
      </c>
      <c r="H67" s="71">
        <f t="shared" si="6"/>
        <v>0</v>
      </c>
      <c r="I67" s="71">
        <f t="shared" si="6"/>
        <v>0</v>
      </c>
      <c r="J67" s="71">
        <f t="shared" si="6"/>
        <v>0</v>
      </c>
      <c r="K67" s="71">
        <f t="shared" si="6"/>
        <v>0</v>
      </c>
    </row>
    <row r="68" spans="1:11" ht="18" customHeight="1" x14ac:dyDescent="0.25">
      <c r="A68" s="72"/>
      <c r="B68" s="73"/>
      <c r="C68" s="74" t="str">
        <f>'[1]wydatki 2026'!D495</f>
        <v>Wydatki inwestycyjne w zakresie obrony ludności (Modernizacja bazy Długołęka 9 - dokumentacja )</v>
      </c>
      <c r="D68" s="75">
        <f>'[1]wydatki 2026'!G495</f>
        <v>15000</v>
      </c>
      <c r="E68" s="27"/>
      <c r="F68" s="76"/>
      <c r="G68" s="66"/>
      <c r="H68" s="66"/>
      <c r="I68" s="51"/>
      <c r="J68" s="50"/>
      <c r="K68" s="41"/>
    </row>
    <row r="69" spans="1:11" ht="21.75" customHeight="1" x14ac:dyDescent="0.25">
      <c r="A69" s="67">
        <v>754</v>
      </c>
      <c r="B69" s="68"/>
      <c r="C69" s="69" t="s">
        <v>24</v>
      </c>
      <c r="D69" s="70">
        <f>D70</f>
        <v>20000</v>
      </c>
      <c r="E69" s="70">
        <f t="shared" ref="E69:K69" si="7">SUM(E70:E70)</f>
        <v>0</v>
      </c>
      <c r="F69" s="70">
        <f t="shared" si="7"/>
        <v>0</v>
      </c>
      <c r="G69" s="71">
        <f t="shared" si="7"/>
        <v>0</v>
      </c>
      <c r="H69" s="71">
        <f t="shared" si="7"/>
        <v>0</v>
      </c>
      <c r="I69" s="71">
        <f t="shared" si="7"/>
        <v>0</v>
      </c>
      <c r="J69" s="71">
        <f t="shared" si="7"/>
        <v>0</v>
      </c>
      <c r="K69" s="71">
        <f t="shared" si="7"/>
        <v>0</v>
      </c>
    </row>
    <row r="70" spans="1:11" ht="17.25" customHeight="1" x14ac:dyDescent="0.25">
      <c r="A70" s="72"/>
      <c r="B70" s="73"/>
      <c r="C70" s="74" t="str">
        <f>'[1]wydatki 2026'!D544</f>
        <v>Modernizacja budynku OSP Stryjkowo  ( dach, ścianki kolankowe)</v>
      </c>
      <c r="D70" s="75">
        <f>'[1]wydatki 2026'!G544</f>
        <v>20000</v>
      </c>
      <c r="E70" s="27"/>
      <c r="F70" s="76"/>
      <c r="G70" s="66"/>
      <c r="H70" s="66"/>
      <c r="I70" s="51"/>
      <c r="J70" s="50"/>
      <c r="K70" s="41"/>
    </row>
    <row r="71" spans="1:11" ht="18.75" customHeight="1" x14ac:dyDescent="0.25">
      <c r="A71" s="52">
        <v>801</v>
      </c>
      <c r="B71" s="52"/>
      <c r="C71" s="53" t="s">
        <v>25</v>
      </c>
      <c r="D71" s="63">
        <f t="shared" ref="D71:K71" si="8">SUM(D72:D82)</f>
        <v>232000</v>
      </c>
      <c r="E71" s="63">
        <f t="shared" si="8"/>
        <v>0</v>
      </c>
      <c r="F71" s="63">
        <f t="shared" si="8"/>
        <v>0</v>
      </c>
      <c r="G71" s="64">
        <f t="shared" si="8"/>
        <v>0</v>
      </c>
      <c r="H71" s="64">
        <f t="shared" si="8"/>
        <v>0</v>
      </c>
      <c r="I71" s="64">
        <f t="shared" si="8"/>
        <v>0</v>
      </c>
      <c r="J71" s="64">
        <f t="shared" si="8"/>
        <v>0</v>
      </c>
      <c r="K71" s="64">
        <f t="shared" si="8"/>
        <v>0</v>
      </c>
    </row>
    <row r="72" spans="1:11" ht="24" customHeight="1" x14ac:dyDescent="0.25">
      <c r="A72" s="54"/>
      <c r="B72" s="54"/>
      <c r="C72" s="77" t="str">
        <f>'[1]wydatki 2026'!D603</f>
        <v xml:space="preserve">Modernizacja Szkoły Podstawowej w  Rogóżu (kompleks sportowy)                                                                                           1.konserwacja i czyszczenie boiska sportowego ze sztuczną trawą.                                                                                                   2.odnowienie linii na bisku sportowym z nawierzchnią poliuretanową po remoncie nawierzchni w 2024r                                                            3.zabezpieczenie antykorozyjne balustrady  i poręcze zewnętrzne                                                 </v>
      </c>
      <c r="D72" s="55">
        <f>'[1]wydatki 2026'!G603</f>
        <v>0</v>
      </c>
      <c r="E72" s="55"/>
      <c r="F72" s="55"/>
      <c r="G72" s="78"/>
      <c r="H72" s="78"/>
      <c r="I72" s="79"/>
      <c r="J72" s="78"/>
      <c r="K72" s="33"/>
    </row>
    <row r="73" spans="1:11" ht="24" customHeight="1" x14ac:dyDescent="0.25">
      <c r="A73" s="54"/>
      <c r="B73" s="54"/>
      <c r="C73" s="77" t="str">
        <f>'[1]wydatki 2026'!D604</f>
        <v xml:space="preserve"> Moderniazacja Szkoły Podstawowej w Runowie (ogrodzenie) etap II   </v>
      </c>
      <c r="D73" s="55">
        <f>'[1]wydatki 2026'!G604</f>
        <v>0</v>
      </c>
      <c r="E73" s="55"/>
      <c r="F73" s="55"/>
      <c r="G73" s="78"/>
      <c r="H73" s="78"/>
      <c r="I73" s="79"/>
      <c r="J73" s="78"/>
      <c r="K73" s="33"/>
    </row>
    <row r="74" spans="1:11" ht="24" customHeight="1" x14ac:dyDescent="0.25">
      <c r="A74" s="54"/>
      <c r="B74" s="54"/>
      <c r="C74" s="77" t="str">
        <f>'[1]wydatki 2026'!D605</f>
        <v xml:space="preserve"> Moderniazacja Szkoły Podstawowej w Runowie wymiana pokrycuia dachowego</v>
      </c>
      <c r="D74" s="55">
        <f>'[1]wydatki 2026'!G605</f>
        <v>0</v>
      </c>
      <c r="E74" s="55"/>
      <c r="F74" s="55"/>
      <c r="G74" s="78"/>
      <c r="H74" s="78"/>
      <c r="I74" s="79"/>
      <c r="J74" s="78"/>
      <c r="K74" s="33"/>
    </row>
    <row r="75" spans="1:11" ht="24" customHeight="1" x14ac:dyDescent="0.25">
      <c r="A75" s="54"/>
      <c r="B75" s="54"/>
      <c r="C75" s="77" t="str">
        <f>'[1]wydatki 2026'!D607</f>
        <v>Modernizacja  Szkoły Podstawowej  w Runowie 55  - remont klatki schodowej, schodów i korytarzy</v>
      </c>
      <c r="D75" s="55">
        <f>'[1]wydatki 2026'!G607</f>
        <v>11000</v>
      </c>
      <c r="E75" s="55"/>
      <c r="F75" s="55"/>
      <c r="G75" s="78"/>
      <c r="H75" s="78"/>
      <c r="I75" s="79"/>
      <c r="J75" s="78"/>
      <c r="K75" s="33"/>
    </row>
    <row r="76" spans="1:11" ht="24" customHeight="1" x14ac:dyDescent="0.25">
      <c r="A76" s="54"/>
      <c r="B76" s="54"/>
      <c r="C76" s="77" t="str">
        <f>'[1]wydatki 2026'!D608</f>
        <v>Modernizacja  Szkoły Podstawowej  w Runowie 55  - zmiana sposobu użytkowania pomieszczen</v>
      </c>
      <c r="D76" s="55">
        <f>'[1]wydatki 2026'!G608</f>
        <v>50000</v>
      </c>
      <c r="E76" s="55"/>
      <c r="F76" s="55"/>
      <c r="G76" s="78"/>
      <c r="H76" s="78"/>
      <c r="I76" s="79"/>
      <c r="J76" s="78"/>
      <c r="K76" s="33"/>
    </row>
    <row r="77" spans="1:11" ht="24" customHeight="1" x14ac:dyDescent="0.25">
      <c r="A77" s="54"/>
      <c r="B77" s="54"/>
      <c r="C77" s="77" t="str">
        <f>'[1]wydatki 2026'!D609</f>
        <v xml:space="preserve">Wymiana pokrycia dachowego w Szkole Podstawowej w Rogózu 92 </v>
      </c>
      <c r="D77" s="55">
        <f>'[1]wydatki 2026'!G609</f>
        <v>110000</v>
      </c>
      <c r="E77" s="55"/>
      <c r="F77" s="55"/>
      <c r="G77" s="78"/>
      <c r="H77" s="78"/>
      <c r="I77" s="79"/>
      <c r="J77" s="78"/>
      <c r="K77" s="33"/>
    </row>
    <row r="78" spans="1:11" ht="24" customHeight="1" x14ac:dyDescent="0.25">
      <c r="A78" s="54"/>
      <c r="B78" s="54"/>
      <c r="C78" s="77" t="str">
        <f>'[1]wydatki 2026'!D610</f>
        <v>Modernizacja placu zabaw przy Szkole Podstawowej w Krazsewie</v>
      </c>
      <c r="D78" s="55">
        <f>'[1]wydatki 2026'!G610</f>
        <v>35000</v>
      </c>
      <c r="E78" s="55"/>
      <c r="F78" s="55"/>
      <c r="G78" s="78"/>
      <c r="H78" s="78"/>
      <c r="I78" s="79"/>
      <c r="J78" s="78"/>
      <c r="K78" s="33"/>
    </row>
    <row r="79" spans="1:11" ht="24" customHeight="1" x14ac:dyDescent="0.25">
      <c r="A79" s="54"/>
      <c r="B79" s="54"/>
      <c r="C79" s="77" t="str">
        <f>'[1]wydatki 2026'!D612</f>
        <v>Modernizacja  Szkoły Podstawowej  w Kraszewie 8 -  zalecenia poprzeglądowe</v>
      </c>
      <c r="D79" s="55">
        <f>'[1]wydatki 2026'!G612</f>
        <v>11000</v>
      </c>
      <c r="E79" s="55"/>
      <c r="F79" s="55"/>
      <c r="G79" s="78"/>
      <c r="H79" s="78"/>
      <c r="I79" s="79"/>
      <c r="J79" s="78"/>
      <c r="K79" s="33"/>
    </row>
    <row r="80" spans="1:11" ht="24" customHeight="1" x14ac:dyDescent="0.25">
      <c r="A80" s="54"/>
      <c r="B80" s="54"/>
      <c r="C80" s="77" t="str">
        <f>'[1]wydatki 2026'!D614</f>
        <v>Modernizacja  kompleksu sportowego ORLIK w Rogóżu - zalecenia pokontrolne</v>
      </c>
      <c r="D80" s="55">
        <f>'[1]wydatki 2026'!G614</f>
        <v>15000</v>
      </c>
      <c r="E80" s="55"/>
      <c r="F80" s="55"/>
      <c r="G80" s="78"/>
      <c r="H80" s="78"/>
      <c r="I80" s="79"/>
      <c r="J80" s="78"/>
      <c r="K80" s="33"/>
    </row>
    <row r="81" spans="1:13" ht="24" customHeight="1" x14ac:dyDescent="0.25">
      <c r="A81" s="54"/>
      <c r="B81" s="54"/>
      <c r="C81" s="77" t="str">
        <f>'[1]wydatki 2026'!D600</f>
        <v>zakup zjeżdzalni na plac zabaw (SP Krazsewo)</v>
      </c>
      <c r="D81" s="55">
        <f>'[1]wydatki 2026'!G600</f>
        <v>0</v>
      </c>
      <c r="E81" s="55"/>
      <c r="F81" s="55"/>
      <c r="G81" s="78"/>
      <c r="H81" s="78"/>
      <c r="I81" s="79"/>
      <c r="J81" s="78"/>
      <c r="K81" s="33"/>
    </row>
    <row r="82" spans="1:13" ht="18" customHeight="1" x14ac:dyDescent="0.25">
      <c r="A82" s="54"/>
      <c r="B82" s="54"/>
      <c r="C82" s="77" t="str">
        <f>'[1]wydatki 2026'!D601</f>
        <v>szorowarka do czyszczenia powirzchni podłogi (SP Rogóż)</v>
      </c>
      <c r="D82" s="55">
        <f>'[1]wydatki 2026'!G601</f>
        <v>0</v>
      </c>
      <c r="E82" s="55"/>
      <c r="F82" s="55"/>
      <c r="G82" s="78"/>
      <c r="H82" s="78"/>
      <c r="I82" s="79"/>
      <c r="J82" s="78"/>
      <c r="K82" s="33"/>
    </row>
    <row r="83" spans="1:13" ht="25.5" customHeight="1" x14ac:dyDescent="0.25">
      <c r="A83" s="52">
        <v>851</v>
      </c>
      <c r="B83" s="52"/>
      <c r="C83" s="53" t="s">
        <v>26</v>
      </c>
      <c r="D83" s="63">
        <f>D84</f>
        <v>31465</v>
      </c>
      <c r="E83" s="63">
        <f t="shared" ref="E83:K83" si="9">E84</f>
        <v>0</v>
      </c>
      <c r="F83" s="63">
        <f t="shared" si="9"/>
        <v>0</v>
      </c>
      <c r="G83" s="64">
        <f t="shared" si="9"/>
        <v>0</v>
      </c>
      <c r="H83" s="64">
        <f t="shared" si="9"/>
        <v>0</v>
      </c>
      <c r="I83" s="64">
        <f t="shared" si="9"/>
        <v>0</v>
      </c>
      <c r="J83" s="64">
        <f t="shared" si="9"/>
        <v>0</v>
      </c>
      <c r="K83" s="64">
        <f t="shared" si="9"/>
        <v>0</v>
      </c>
    </row>
    <row r="84" spans="1:13" ht="42" customHeight="1" x14ac:dyDescent="0.25">
      <c r="A84" s="80"/>
      <c r="B84" s="80"/>
      <c r="C84" s="81" t="str">
        <f>'[1]wydatki 2026'!D720</f>
        <v>Dotacje celowe z budżetu  lub dofinansowanie kosztów realizacji inwestycji i zakupów inwestycyjnych innych jednostek sektora finansów publicznych</v>
      </c>
      <c r="D84" s="82">
        <f>'[1]wydatki 2026'!G720</f>
        <v>31465</v>
      </c>
      <c r="E84" s="55"/>
      <c r="F84" s="55"/>
      <c r="G84" s="78"/>
      <c r="H84" s="78"/>
      <c r="I84" s="79"/>
      <c r="J84" s="78"/>
      <c r="K84" s="33"/>
    </row>
    <row r="85" spans="1:13" ht="27" customHeight="1" x14ac:dyDescent="0.25">
      <c r="A85" s="52">
        <v>852</v>
      </c>
      <c r="B85" s="52"/>
      <c r="C85" s="53" t="str">
        <f>'[1]wydatki 2026'!D753</f>
        <v>Pomoc społeczna</v>
      </c>
      <c r="D85" s="63">
        <f>D86</f>
        <v>0</v>
      </c>
      <c r="E85" s="63">
        <f t="shared" ref="E85:K85" si="10">E86</f>
        <v>0</v>
      </c>
      <c r="F85" s="63">
        <f t="shared" si="10"/>
        <v>0</v>
      </c>
      <c r="G85" s="64">
        <f t="shared" si="10"/>
        <v>0</v>
      </c>
      <c r="H85" s="64">
        <f t="shared" si="10"/>
        <v>0</v>
      </c>
      <c r="I85" s="64">
        <f t="shared" si="10"/>
        <v>0</v>
      </c>
      <c r="J85" s="64">
        <f t="shared" si="10"/>
        <v>0</v>
      </c>
      <c r="K85" s="64">
        <f t="shared" si="10"/>
        <v>0</v>
      </c>
    </row>
    <row r="86" spans="1:13" ht="18" customHeight="1" x14ac:dyDescent="0.25">
      <c r="A86" s="54"/>
      <c r="B86" s="54"/>
      <c r="C86" s="83"/>
      <c r="D86" s="55"/>
      <c r="E86" s="55"/>
      <c r="F86" s="55"/>
      <c r="G86" s="78"/>
      <c r="H86" s="78"/>
      <c r="I86" s="79"/>
      <c r="J86" s="78"/>
      <c r="K86" s="33"/>
    </row>
    <row r="87" spans="1:13" ht="36" customHeight="1" x14ac:dyDescent="0.25">
      <c r="A87" s="52">
        <v>900</v>
      </c>
      <c r="B87" s="52"/>
      <c r="C87" s="53" t="s">
        <v>27</v>
      </c>
      <c r="D87" s="63">
        <f>SUM(D88:D88)</f>
        <v>0</v>
      </c>
      <c r="E87" s="63">
        <f t="shared" ref="E87:K87" si="11">SUM(E88:E88)</f>
        <v>0</v>
      </c>
      <c r="F87" s="63">
        <f t="shared" si="11"/>
        <v>0</v>
      </c>
      <c r="G87" s="64">
        <f t="shared" si="11"/>
        <v>0</v>
      </c>
      <c r="H87" s="64">
        <f t="shared" si="11"/>
        <v>0</v>
      </c>
      <c r="I87" s="64">
        <f t="shared" si="11"/>
        <v>0</v>
      </c>
      <c r="J87" s="64">
        <f t="shared" si="11"/>
        <v>0</v>
      </c>
      <c r="K87" s="64">
        <f t="shared" si="11"/>
        <v>0</v>
      </c>
    </row>
    <row r="88" spans="1:13" ht="16.5" customHeight="1" x14ac:dyDescent="0.25">
      <c r="A88" s="54"/>
      <c r="B88" s="54"/>
      <c r="C88" s="77"/>
      <c r="D88" s="55"/>
      <c r="E88" s="55"/>
      <c r="F88" s="55"/>
      <c r="G88" s="78"/>
      <c r="H88" s="78"/>
      <c r="I88" s="79"/>
      <c r="J88" s="78"/>
      <c r="K88" s="33"/>
    </row>
    <row r="89" spans="1:13" ht="18" customHeight="1" x14ac:dyDescent="0.25">
      <c r="A89" s="52">
        <v>921</v>
      </c>
      <c r="B89" s="52"/>
      <c r="C89" s="53" t="s">
        <v>28</v>
      </c>
      <c r="D89" s="20">
        <f>SUM(D90:D102)</f>
        <v>343000</v>
      </c>
      <c r="E89" s="20">
        <f t="shared" ref="E89:K89" si="12">SUM(E90:E100)</f>
        <v>0</v>
      </c>
      <c r="F89" s="20">
        <f t="shared" si="12"/>
        <v>0</v>
      </c>
      <c r="G89" s="21">
        <f t="shared" si="12"/>
        <v>0</v>
      </c>
      <c r="H89" s="21">
        <f t="shared" si="12"/>
        <v>0</v>
      </c>
      <c r="I89" s="21">
        <f t="shared" si="12"/>
        <v>0</v>
      </c>
      <c r="J89" s="21">
        <f t="shared" si="12"/>
        <v>0</v>
      </c>
      <c r="K89" s="21">
        <f t="shared" si="12"/>
        <v>0</v>
      </c>
    </row>
    <row r="90" spans="1:13" ht="21" customHeight="1" x14ac:dyDescent="0.25">
      <c r="A90" s="84"/>
      <c r="B90" s="54"/>
      <c r="C90" s="85" t="str">
        <f>'[1]wydatki 2026'!D1057</f>
        <v>Modernizacja świetlicy wiejskiej w Koniewie - remont podłogi</v>
      </c>
      <c r="D90" s="27">
        <f>'[1]wydatki 2026'!G1057</f>
        <v>20000</v>
      </c>
      <c r="E90" s="27"/>
      <c r="F90" s="27"/>
      <c r="G90" s="38"/>
      <c r="H90" s="38"/>
      <c r="I90" s="51"/>
      <c r="J90" s="86"/>
      <c r="K90" s="41"/>
    </row>
    <row r="91" spans="1:13" ht="21" customHeight="1" x14ac:dyDescent="0.25">
      <c r="A91" s="84"/>
      <c r="B91" s="54"/>
      <c r="C91" s="85" t="str">
        <f>'[1]wydatki 2026'!D1058</f>
        <v xml:space="preserve">Modernizacja świetlicy w Jarandowie 1 </v>
      </c>
      <c r="D91" s="27">
        <f>'[1]wydatki 2026'!G1058</f>
        <v>11000</v>
      </c>
      <c r="E91" s="27"/>
      <c r="F91" s="27"/>
      <c r="G91" s="38"/>
      <c r="H91" s="38"/>
      <c r="I91" s="51"/>
      <c r="J91" s="86"/>
      <c r="K91" s="41"/>
      <c r="M91" s="87">
        <f>I89+F89</f>
        <v>0</v>
      </c>
    </row>
    <row r="92" spans="1:13" ht="21" customHeight="1" x14ac:dyDescent="0.25">
      <c r="A92" s="84"/>
      <c r="B92" s="54"/>
      <c r="C92" s="85" t="str">
        <f>'[1]wydatki 2026'!D1059</f>
        <v xml:space="preserve">Budowa świetlicy kontenerowej w Medynach </v>
      </c>
      <c r="D92" s="27">
        <f>'[1]wydatki 2026'!G1059</f>
        <v>90000</v>
      </c>
      <c r="E92" s="27"/>
      <c r="F92" s="27"/>
      <c r="G92" s="38"/>
      <c r="H92" s="38"/>
      <c r="I92" s="51"/>
      <c r="J92" s="86"/>
      <c r="K92" s="41"/>
    </row>
    <row r="93" spans="1:13" ht="63.75" x14ac:dyDescent="0.25">
      <c r="A93" s="84"/>
      <c r="B93" s="54"/>
      <c r="C93" s="85" t="str">
        <f>'[1]wydatki 2026'!D1060</f>
        <v>Modernizacja świetlicy wiejskiej w Kochanówce 17 - adaptacja dawnego sklepu na zaplecze świetlicy, remont pomieszczeń świetlicy z wymianą okien i drzwi weściowych i wenętrznych, remont schodów zewnetrznych z budową podjazdu dla niepełnosprawnych</v>
      </c>
      <c r="D93" s="27">
        <f>'[1]wydatki 2026'!G1060</f>
        <v>20000</v>
      </c>
      <c r="E93" s="27"/>
      <c r="F93" s="27"/>
      <c r="G93" s="38"/>
      <c r="H93" s="38"/>
      <c r="I93" s="51"/>
      <c r="J93" s="86"/>
      <c r="K93" s="41"/>
    </row>
    <row r="94" spans="1:13" ht="25.5" customHeight="1" x14ac:dyDescent="0.25">
      <c r="A94" s="84"/>
      <c r="B94" s="54"/>
      <c r="C94" s="85" t="str">
        <f>'[1]wydatki 2026'!D1061</f>
        <v xml:space="preserve"> Modernizacja świetlicy wiejskiej w Runowo 41A </v>
      </c>
      <c r="D94" s="27">
        <f>'[1]wydatki 2026'!G1061</f>
        <v>0</v>
      </c>
      <c r="E94" s="27"/>
      <c r="F94" s="27"/>
      <c r="G94" s="38"/>
      <c r="H94" s="38"/>
      <c r="I94" s="51"/>
      <c r="J94" s="86"/>
      <c r="K94" s="41"/>
    </row>
    <row r="95" spans="1:13" ht="38.25" x14ac:dyDescent="0.25">
      <c r="A95" s="84"/>
      <c r="B95" s="54"/>
      <c r="C95" s="85" t="str">
        <f>'[1]wydatki 2026'!D1062</f>
        <v>Świetlica wiejska  Nowa Wieś Wielkia  - zalecenia pokotrolne oraz opracowanie dokumentacji projektowej  budowy świetlicy kontenerowej</v>
      </c>
      <c r="D95" s="27">
        <f>'[1]wydatki 2026'!G1062</f>
        <v>11000</v>
      </c>
      <c r="E95" s="27"/>
      <c r="F95" s="27"/>
      <c r="G95" s="38"/>
      <c r="H95" s="38"/>
      <c r="I95" s="51"/>
      <c r="J95" s="86"/>
      <c r="K95" s="41"/>
    </row>
    <row r="96" spans="1:13" ht="76.5" x14ac:dyDescent="0.25">
      <c r="A96" s="84"/>
      <c r="B96" s="54"/>
      <c r="C96" s="85" t="str">
        <f>'[1]wydatki 2026'!D1063</f>
        <v>Modernizacja świetlicy wiewjskiej w Babiaku 13 - remont pomieszczeń świetlicy, uzupełnienie ubytków tynków, szpachlowanie, malowanie, wymiana wykładzin podłogowych,  demontaż nieczynnego systemu alarmowego, odnowienie powłok malarskich przy ościeżach okien na  elewacji, montaż regału wg  propozycji opiekuna świetlicy.</v>
      </c>
      <c r="D96" s="27">
        <f>'[1]wydatki 2026'!G1063</f>
        <v>40000</v>
      </c>
      <c r="E96" s="27"/>
      <c r="F96" s="27"/>
      <c r="G96" s="38"/>
      <c r="H96" s="38"/>
      <c r="I96" s="51"/>
      <c r="J96" s="86"/>
      <c r="K96" s="41"/>
    </row>
    <row r="97" spans="1:11" ht="63.75" x14ac:dyDescent="0.25">
      <c r="A97" s="84"/>
      <c r="B97" s="54"/>
      <c r="C97" s="85" t="str">
        <f>'[1]wydatki 2026'!D1064</f>
        <v>Modernizacja świetlicy wiejskiej w Ignalinie 8 - montaż paneli akustycznych na sali głównej, montaż rolet w oknach, montaż wentylacji w kuchni (nakaz nadzoru budowlanego),  uzupełenienie ubytków tynków i powłok malarskich elewacji  ( nakaz po przeglądzie rocznym)</v>
      </c>
      <c r="D97" s="27">
        <f>'[1]wydatki 2026'!G1064</f>
        <v>0</v>
      </c>
      <c r="E97" s="27"/>
      <c r="F97" s="27"/>
      <c r="G97" s="38"/>
      <c r="H97" s="38"/>
      <c r="I97" s="51"/>
      <c r="J97" s="86"/>
      <c r="K97" s="41"/>
    </row>
    <row r="98" spans="1:11" ht="19.5" customHeight="1" x14ac:dyDescent="0.25">
      <c r="A98" s="84"/>
      <c r="B98" s="54"/>
      <c r="C98" s="85" t="str">
        <f>'[1]wydatki 2026'!D1065</f>
        <v xml:space="preserve">Modernizacja świetlicy wiejskiej w Kraszewo 42 </v>
      </c>
      <c r="D98" s="27">
        <f>'[1]wydatki 2026'!G1065</f>
        <v>20000</v>
      </c>
      <c r="E98" s="27"/>
      <c r="F98" s="27"/>
      <c r="G98" s="38"/>
      <c r="H98" s="38"/>
      <c r="I98" s="51"/>
      <c r="J98" s="86"/>
      <c r="K98" s="41"/>
    </row>
    <row r="99" spans="1:11" ht="51" x14ac:dyDescent="0.25">
      <c r="A99" s="84"/>
      <c r="B99" s="54"/>
      <c r="C99" s="85" t="str">
        <f>'[1]wydatki 2026'!D1066</f>
        <v>Modernizacja Gminnego Centrum Kultury w Pilniku - remont łazienki na I pietrze, utwrdzenie terenu wjazdu i ułożenie kostki brukowej, wymiana płytek ceramicznych na holu przy wejściu głównym oraz zalecenia pokontrolne</v>
      </c>
      <c r="D99" s="27">
        <f>'[1]wydatki 2026'!G1066</f>
        <v>50000</v>
      </c>
      <c r="E99" s="27"/>
      <c r="F99" s="27"/>
      <c r="G99" s="38"/>
      <c r="H99" s="38"/>
      <c r="I99" s="51"/>
      <c r="J99" s="86"/>
      <c r="K99" s="41"/>
    </row>
    <row r="100" spans="1:11" ht="38.25" x14ac:dyDescent="0.25">
      <c r="A100" s="84"/>
      <c r="B100" s="54"/>
      <c r="C100" s="85" t="str">
        <f>'[1]wydatki 2026'!D1077</f>
        <v>Dotacje celowe przekazane z budżetu  lub dofinansowanie zadań inwestycyjnych obiektów zabytkowych jednostkom niezaliczanym do sektora finansów publicznych</v>
      </c>
      <c r="D100" s="27">
        <f>'[1]wydatki 2026'!G1077</f>
        <v>50000</v>
      </c>
      <c r="E100" s="27"/>
      <c r="F100" s="27"/>
      <c r="G100" s="38"/>
      <c r="H100" s="38"/>
      <c r="I100" s="51"/>
      <c r="J100" s="86"/>
      <c r="K100" s="41"/>
    </row>
    <row r="101" spans="1:11" x14ac:dyDescent="0.25">
      <c r="A101" s="84"/>
      <c r="B101" s="54">
        <v>92116</v>
      </c>
      <c r="C101" s="85" t="str">
        <f>'[1]wydatki 2026'!D1074</f>
        <v>Modernizacja biblioteki Kraszewo 8</v>
      </c>
      <c r="D101" s="27">
        <f>'[1]wydatki 2026'!G1074</f>
        <v>20000</v>
      </c>
      <c r="E101" s="27"/>
      <c r="F101" s="27"/>
      <c r="G101" s="38"/>
      <c r="H101" s="38"/>
      <c r="I101" s="51"/>
      <c r="J101" s="86"/>
      <c r="K101" s="41"/>
    </row>
    <row r="102" spans="1:11" x14ac:dyDescent="0.25">
      <c r="A102" s="84"/>
      <c r="B102" s="54">
        <v>92116</v>
      </c>
      <c r="C102" s="85" t="str">
        <f>'[1]wydatki 2026'!D1075</f>
        <v>Modernizacja biblioteki Runowo 24</v>
      </c>
      <c r="D102" s="27">
        <f>'[1]wydatki 2026'!G1075</f>
        <v>11000</v>
      </c>
      <c r="E102" s="27"/>
      <c r="F102" s="27"/>
      <c r="G102" s="38"/>
      <c r="H102" s="38"/>
      <c r="I102" s="51"/>
      <c r="J102" s="86"/>
      <c r="K102" s="41"/>
    </row>
    <row r="103" spans="1:11" ht="25.5" customHeight="1" x14ac:dyDescent="0.25">
      <c r="A103" s="52">
        <v>926</v>
      </c>
      <c r="B103" s="52"/>
      <c r="C103" s="53" t="s">
        <v>29</v>
      </c>
      <c r="D103" s="20">
        <f>SUM(D104:D106)</f>
        <v>0</v>
      </c>
      <c r="E103" s="20">
        <f t="shared" ref="E103:K103" si="13">SUM(E104:E106)</f>
        <v>0</v>
      </c>
      <c r="F103" s="20">
        <f t="shared" si="13"/>
        <v>0</v>
      </c>
      <c r="G103" s="20">
        <f t="shared" si="13"/>
        <v>0</v>
      </c>
      <c r="H103" s="20">
        <f t="shared" si="13"/>
        <v>0</v>
      </c>
      <c r="I103" s="20">
        <f t="shared" si="13"/>
        <v>0</v>
      </c>
      <c r="J103" s="20">
        <f t="shared" si="13"/>
        <v>0</v>
      </c>
      <c r="K103" s="20">
        <f t="shared" si="13"/>
        <v>0</v>
      </c>
    </row>
    <row r="104" spans="1:11" ht="25.5" customHeight="1" x14ac:dyDescent="0.25">
      <c r="A104" s="84"/>
      <c r="B104" s="54"/>
      <c r="C104" s="85" t="str">
        <f>'[1]wydatki 2026'!D1097</f>
        <v>Kłębowo biosko sportowe - zalecenia pokontrolne konserwacja podłoża boiska ,  montaż piłkouchwytów</v>
      </c>
      <c r="D104" s="27">
        <f>'[1]wydatki 2026'!G1097</f>
        <v>0</v>
      </c>
      <c r="E104" s="27"/>
      <c r="F104" s="27"/>
      <c r="G104" s="38"/>
      <c r="H104" s="38"/>
      <c r="I104" s="51"/>
      <c r="J104" s="86"/>
      <c r="K104" s="41"/>
    </row>
    <row r="105" spans="1:11" ht="25.5" customHeight="1" x14ac:dyDescent="0.25">
      <c r="A105" s="84"/>
      <c r="B105" s="54"/>
      <c r="C105" s="85" t="str">
        <f>'[1]wydatki 2026'!D1098</f>
        <v>Pilnik 14 kompleks sportowy  - remont nawierzchni kompleksu sportowego oraz placu zabaw oraz pozostałe zalecenia pokontrolne</v>
      </c>
      <c r="D105" s="27">
        <f>'[1]wydatki 2026'!G1098</f>
        <v>0</v>
      </c>
      <c r="E105" s="27"/>
      <c r="F105" s="27"/>
      <c r="G105" s="38"/>
      <c r="H105" s="38"/>
      <c r="I105" s="51"/>
      <c r="J105" s="86"/>
      <c r="K105" s="41"/>
    </row>
    <row r="106" spans="1:11" ht="25.5" customHeight="1" x14ac:dyDescent="0.25">
      <c r="A106" s="84"/>
      <c r="B106" s="54"/>
      <c r="C106" s="85" t="str">
        <f>'[1]wydatki 2026'!D1099</f>
        <v>Ignalin 8 - boisko sportowe z podlożembetonowym, wymiana podloża boiska do siatkowki i kosztykówki,  zalecenia pokontrolne</v>
      </c>
      <c r="D106" s="27">
        <f>'[1]wydatki 2026'!G1099</f>
        <v>0</v>
      </c>
      <c r="E106" s="27"/>
      <c r="F106" s="27"/>
      <c r="G106" s="38"/>
      <c r="H106" s="38"/>
      <c r="I106" s="51"/>
      <c r="J106" s="86"/>
      <c r="K106" s="41"/>
    </row>
    <row r="107" spans="1:11" ht="24.75" customHeight="1" x14ac:dyDescent="0.25">
      <c r="A107" s="163" t="s">
        <v>30</v>
      </c>
      <c r="B107" s="163"/>
      <c r="C107" s="163"/>
      <c r="D107" s="88">
        <f>D9+D29+D41+D43+D60+D67+D69+D71+D83+D85+D87+D89+D103</f>
        <v>12103195</v>
      </c>
      <c r="E107" s="88">
        <f t="shared" ref="E107:K107" si="14">E9+E29+E43+E60+E69+E71+E83+E85+E87+E89</f>
        <v>2589274</v>
      </c>
      <c r="F107" s="88">
        <f t="shared" si="14"/>
        <v>0</v>
      </c>
      <c r="G107" s="89">
        <f t="shared" si="14"/>
        <v>0</v>
      </c>
      <c r="H107" s="89">
        <f t="shared" si="14"/>
        <v>0</v>
      </c>
      <c r="I107" s="89">
        <f t="shared" si="14"/>
        <v>5175456</v>
      </c>
      <c r="J107" s="89">
        <f t="shared" si="14"/>
        <v>0</v>
      </c>
      <c r="K107" s="89">
        <f t="shared" si="14"/>
        <v>0</v>
      </c>
    </row>
    <row r="109" spans="1:11" ht="15" customHeight="1" x14ac:dyDescent="0.25">
      <c r="E109" s="93"/>
    </row>
    <row r="110" spans="1:11" ht="15" customHeight="1" x14ac:dyDescent="0.25">
      <c r="D110" s="97"/>
    </row>
    <row r="112" spans="1:11" ht="15" customHeight="1" x14ac:dyDescent="0.25">
      <c r="F112" s="98"/>
    </row>
    <row r="113" spans="4:7" ht="15" customHeight="1" x14ac:dyDescent="0.25">
      <c r="F113" s="99"/>
    </row>
    <row r="114" spans="4:7" ht="15" customHeight="1" x14ac:dyDescent="0.25">
      <c r="D114" s="100"/>
      <c r="G114" s="101"/>
    </row>
  </sheetData>
  <mergeCells count="13">
    <mergeCell ref="E6:E7"/>
    <mergeCell ref="F6:J6"/>
    <mergeCell ref="A107:C107"/>
    <mergeCell ref="F1:K1"/>
    <mergeCell ref="I2:K2"/>
    <mergeCell ref="A3:K3"/>
    <mergeCell ref="A4:K4"/>
    <mergeCell ref="A5:A7"/>
    <mergeCell ref="B5:B7"/>
    <mergeCell ref="C5:C7"/>
    <mergeCell ref="D5:D7"/>
    <mergeCell ref="E5:J5"/>
    <mergeCell ref="K5:K7"/>
  </mergeCells>
  <pageMargins left="0.23622047244094491" right="3.937007874015748E-2" top="0.53125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126AC-8EF4-4F1B-9D0A-124DD77B2894}">
  <dimension ref="A1:J99"/>
  <sheetViews>
    <sheetView tabSelected="1" workbookViewId="0">
      <selection activeCell="F55" sqref="F55"/>
    </sheetView>
  </sheetViews>
  <sheetFormatPr defaultRowHeight="12.75" x14ac:dyDescent="0.25"/>
  <cols>
    <col min="1" max="1" width="4.42578125" style="102" customWidth="1"/>
    <col min="2" max="2" width="6.28515625" style="102" customWidth="1"/>
    <col min="3" max="3" width="45.7109375" style="103" customWidth="1"/>
    <col min="4" max="4" width="13.5703125" style="102" customWidth="1"/>
    <col min="5" max="5" width="13.42578125" style="102" customWidth="1"/>
    <col min="6" max="6" width="12.140625" style="102" customWidth="1"/>
    <col min="7" max="7" width="12.7109375" style="102" customWidth="1"/>
    <col min="8" max="8" width="12.85546875" style="102" customWidth="1"/>
    <col min="9" max="9" width="11.42578125" style="102" customWidth="1"/>
    <col min="10" max="10" width="11.140625" style="129" customWidth="1"/>
    <col min="11" max="14" width="5.5703125" style="102" customWidth="1"/>
    <col min="15" max="16384" width="9.140625" style="102"/>
  </cols>
  <sheetData>
    <row r="1" spans="1:10" ht="36.75" customHeight="1" x14ac:dyDescent="0.25">
      <c r="H1" s="172" t="s">
        <v>105</v>
      </c>
      <c r="I1" s="172"/>
      <c r="J1" s="172"/>
    </row>
    <row r="3" spans="1:10" ht="15.75" x14ac:dyDescent="0.25">
      <c r="A3" s="171" t="s">
        <v>1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0" ht="13.5" thickBot="1" x14ac:dyDescent="0.3"/>
    <row r="5" spans="1:10" ht="17.25" customHeight="1" x14ac:dyDescent="0.25">
      <c r="A5" s="181" t="s">
        <v>2</v>
      </c>
      <c r="B5" s="176" t="s">
        <v>3</v>
      </c>
      <c r="C5" s="177" t="s">
        <v>4</v>
      </c>
      <c r="D5" s="177" t="s">
        <v>5</v>
      </c>
      <c r="E5" s="176" t="s">
        <v>6</v>
      </c>
      <c r="F5" s="176"/>
      <c r="G5" s="176"/>
      <c r="H5" s="176"/>
      <c r="I5" s="176"/>
      <c r="J5" s="179" t="s">
        <v>7</v>
      </c>
    </row>
    <row r="6" spans="1:10" ht="15" customHeight="1" x14ac:dyDescent="0.25">
      <c r="A6" s="182"/>
      <c r="B6" s="183"/>
      <c r="C6" s="178"/>
      <c r="D6" s="178"/>
      <c r="E6" s="178" t="s">
        <v>62</v>
      </c>
      <c r="F6" s="178" t="s">
        <v>9</v>
      </c>
      <c r="G6" s="178"/>
      <c r="H6" s="178"/>
      <c r="I6" s="178"/>
      <c r="J6" s="180"/>
    </row>
    <row r="7" spans="1:10" s="103" customFormat="1" ht="52.5" x14ac:dyDescent="0.25">
      <c r="A7" s="182"/>
      <c r="B7" s="183"/>
      <c r="C7" s="178"/>
      <c r="D7" s="178"/>
      <c r="E7" s="178"/>
      <c r="F7" s="139" t="s">
        <v>10</v>
      </c>
      <c r="G7" s="139" t="s">
        <v>11</v>
      </c>
      <c r="H7" s="139" t="s">
        <v>86</v>
      </c>
      <c r="I7" s="139" t="s">
        <v>14</v>
      </c>
      <c r="J7" s="180"/>
    </row>
    <row r="8" spans="1:10" s="107" customFormat="1" ht="13.5" thickBot="1" x14ac:dyDescent="0.3">
      <c r="A8" s="104">
        <v>1</v>
      </c>
      <c r="B8" s="105">
        <v>2</v>
      </c>
      <c r="C8" s="106">
        <v>3</v>
      </c>
      <c r="D8" s="105">
        <v>4</v>
      </c>
      <c r="E8" s="105">
        <v>5</v>
      </c>
      <c r="F8" s="105">
        <v>6</v>
      </c>
      <c r="G8" s="105">
        <v>7</v>
      </c>
      <c r="H8" s="105">
        <v>8</v>
      </c>
      <c r="I8" s="105">
        <v>9</v>
      </c>
      <c r="J8" s="130">
        <v>10</v>
      </c>
    </row>
    <row r="9" spans="1:10" ht="13.5" thickBot="1" x14ac:dyDescent="0.3">
      <c r="A9" s="108" t="s">
        <v>15</v>
      </c>
      <c r="B9" s="109"/>
      <c r="C9" s="110" t="s">
        <v>16</v>
      </c>
      <c r="D9" s="111">
        <f t="shared" ref="D9:I9" si="0">SUM(D10:D19)</f>
        <v>650000</v>
      </c>
      <c r="E9" s="111">
        <f t="shared" si="0"/>
        <v>650000</v>
      </c>
      <c r="F9" s="111">
        <f t="shared" si="0"/>
        <v>0</v>
      </c>
      <c r="G9" s="111">
        <f t="shared" si="0"/>
        <v>650000</v>
      </c>
      <c r="H9" s="111">
        <f t="shared" si="0"/>
        <v>0</v>
      </c>
      <c r="I9" s="111">
        <f t="shared" si="0"/>
        <v>0</v>
      </c>
      <c r="J9" s="131">
        <v>0</v>
      </c>
    </row>
    <row r="10" spans="1:10" ht="25.5" x14ac:dyDescent="0.25">
      <c r="A10" s="112"/>
      <c r="B10" s="113" t="s">
        <v>17</v>
      </c>
      <c r="C10" s="114" t="s">
        <v>31</v>
      </c>
      <c r="D10" s="115">
        <v>80000</v>
      </c>
      <c r="E10" s="115">
        <f>F10+G10+H10+I10</f>
        <v>80000</v>
      </c>
      <c r="F10" s="115">
        <v>0</v>
      </c>
      <c r="G10" s="115">
        <f>D10-F10-H10-I10</f>
        <v>80000</v>
      </c>
      <c r="H10" s="115">
        <v>0</v>
      </c>
      <c r="I10" s="115">
        <v>0</v>
      </c>
      <c r="J10" s="132" t="s">
        <v>61</v>
      </c>
    </row>
    <row r="11" spans="1:10" ht="25.5" x14ac:dyDescent="0.25">
      <c r="A11" s="116"/>
      <c r="B11" s="117" t="s">
        <v>17</v>
      </c>
      <c r="C11" s="118" t="s">
        <v>32</v>
      </c>
      <c r="D11" s="119">
        <v>50000</v>
      </c>
      <c r="E11" s="115">
        <f t="shared" ref="E11:E19" si="1">F11+G11+H11+I11</f>
        <v>50000</v>
      </c>
      <c r="F11" s="115">
        <v>0</v>
      </c>
      <c r="G11" s="115">
        <f t="shared" ref="G11:G19" si="2">D11-F11-H11-I11</f>
        <v>50000</v>
      </c>
      <c r="H11" s="119">
        <v>0</v>
      </c>
      <c r="I11" s="119">
        <v>0</v>
      </c>
      <c r="J11" s="133" t="s">
        <v>61</v>
      </c>
    </row>
    <row r="12" spans="1:10" ht="25.5" x14ac:dyDescent="0.25">
      <c r="A12" s="116"/>
      <c r="B12" s="117" t="s">
        <v>17</v>
      </c>
      <c r="C12" s="118" t="s">
        <v>33</v>
      </c>
      <c r="D12" s="119">
        <v>80000</v>
      </c>
      <c r="E12" s="115">
        <f t="shared" si="1"/>
        <v>80000</v>
      </c>
      <c r="F12" s="115">
        <v>0</v>
      </c>
      <c r="G12" s="115">
        <f t="shared" si="2"/>
        <v>80000</v>
      </c>
      <c r="H12" s="119">
        <v>0</v>
      </c>
      <c r="I12" s="119">
        <v>0</v>
      </c>
      <c r="J12" s="133" t="s">
        <v>61</v>
      </c>
    </row>
    <row r="13" spans="1:10" ht="25.5" x14ac:dyDescent="0.25">
      <c r="A13" s="116"/>
      <c r="B13" s="117" t="s">
        <v>17</v>
      </c>
      <c r="C13" s="118" t="s">
        <v>34</v>
      </c>
      <c r="D13" s="119">
        <v>60000</v>
      </c>
      <c r="E13" s="115">
        <f t="shared" si="1"/>
        <v>60000</v>
      </c>
      <c r="F13" s="115">
        <v>0</v>
      </c>
      <c r="G13" s="115">
        <f t="shared" si="2"/>
        <v>60000</v>
      </c>
      <c r="H13" s="119">
        <v>0</v>
      </c>
      <c r="I13" s="119">
        <v>0</v>
      </c>
      <c r="J13" s="133" t="s">
        <v>61</v>
      </c>
    </row>
    <row r="14" spans="1:10" ht="38.25" x14ac:dyDescent="0.25">
      <c r="A14" s="116"/>
      <c r="B14" s="117" t="s">
        <v>17</v>
      </c>
      <c r="C14" s="118" t="s">
        <v>87</v>
      </c>
      <c r="D14" s="119">
        <v>60000</v>
      </c>
      <c r="E14" s="115">
        <f t="shared" si="1"/>
        <v>60000</v>
      </c>
      <c r="F14" s="115">
        <v>0</v>
      </c>
      <c r="G14" s="115">
        <f t="shared" si="2"/>
        <v>60000</v>
      </c>
      <c r="H14" s="119">
        <v>0</v>
      </c>
      <c r="I14" s="119">
        <v>0</v>
      </c>
      <c r="J14" s="133" t="s">
        <v>61</v>
      </c>
    </row>
    <row r="15" spans="1:10" ht="38.25" x14ac:dyDescent="0.25">
      <c r="A15" s="116"/>
      <c r="B15" s="117" t="s">
        <v>17</v>
      </c>
      <c r="C15" s="118" t="s">
        <v>88</v>
      </c>
      <c r="D15" s="119">
        <v>60000</v>
      </c>
      <c r="E15" s="115">
        <f t="shared" si="1"/>
        <v>60000</v>
      </c>
      <c r="F15" s="115">
        <v>0</v>
      </c>
      <c r="G15" s="115">
        <f t="shared" si="2"/>
        <v>60000</v>
      </c>
      <c r="H15" s="119">
        <v>0</v>
      </c>
      <c r="I15" s="119">
        <v>0</v>
      </c>
      <c r="J15" s="133" t="s">
        <v>61</v>
      </c>
    </row>
    <row r="16" spans="1:10" ht="25.5" x14ac:dyDescent="0.25">
      <c r="A16" s="116"/>
      <c r="B16" s="117" t="s">
        <v>17</v>
      </c>
      <c r="C16" s="118" t="s">
        <v>35</v>
      </c>
      <c r="D16" s="119">
        <v>100000</v>
      </c>
      <c r="E16" s="115">
        <f t="shared" si="1"/>
        <v>100000</v>
      </c>
      <c r="F16" s="115">
        <v>0</v>
      </c>
      <c r="G16" s="115">
        <f t="shared" si="2"/>
        <v>100000</v>
      </c>
      <c r="H16" s="119">
        <v>0</v>
      </c>
      <c r="I16" s="119">
        <v>0</v>
      </c>
      <c r="J16" s="133" t="s">
        <v>61</v>
      </c>
    </row>
    <row r="17" spans="1:10" ht="25.5" x14ac:dyDescent="0.25">
      <c r="A17" s="116"/>
      <c r="B17" s="117" t="s">
        <v>17</v>
      </c>
      <c r="C17" s="118" t="s">
        <v>36</v>
      </c>
      <c r="D17" s="119">
        <v>60000</v>
      </c>
      <c r="E17" s="115">
        <f t="shared" si="1"/>
        <v>60000</v>
      </c>
      <c r="F17" s="115">
        <v>0</v>
      </c>
      <c r="G17" s="115">
        <f t="shared" si="2"/>
        <v>60000</v>
      </c>
      <c r="H17" s="119">
        <v>0</v>
      </c>
      <c r="I17" s="119">
        <v>0</v>
      </c>
      <c r="J17" s="133" t="s">
        <v>61</v>
      </c>
    </row>
    <row r="18" spans="1:10" ht="16.5" customHeight="1" x14ac:dyDescent="0.25">
      <c r="A18" s="116"/>
      <c r="B18" s="117" t="s">
        <v>17</v>
      </c>
      <c r="C18" s="118" t="s">
        <v>89</v>
      </c>
      <c r="D18" s="119">
        <v>50000</v>
      </c>
      <c r="E18" s="115">
        <f t="shared" si="1"/>
        <v>50000</v>
      </c>
      <c r="F18" s="115">
        <v>0</v>
      </c>
      <c r="G18" s="115">
        <f t="shared" si="2"/>
        <v>50000</v>
      </c>
      <c r="H18" s="119"/>
      <c r="I18" s="119">
        <v>0</v>
      </c>
      <c r="J18" s="133" t="s">
        <v>61</v>
      </c>
    </row>
    <row r="19" spans="1:10" ht="26.25" thickBot="1" x14ac:dyDescent="0.3">
      <c r="A19" s="116"/>
      <c r="B19" s="117" t="s">
        <v>18</v>
      </c>
      <c r="C19" s="118" t="s">
        <v>37</v>
      </c>
      <c r="D19" s="119">
        <v>50000</v>
      </c>
      <c r="E19" s="115">
        <f t="shared" si="1"/>
        <v>50000</v>
      </c>
      <c r="F19" s="115">
        <v>0</v>
      </c>
      <c r="G19" s="115">
        <f t="shared" si="2"/>
        <v>50000</v>
      </c>
      <c r="H19" s="119"/>
      <c r="I19" s="119">
        <v>0</v>
      </c>
      <c r="J19" s="133" t="s">
        <v>61</v>
      </c>
    </row>
    <row r="20" spans="1:10" ht="13.5" thickBot="1" x14ac:dyDescent="0.3">
      <c r="A20" s="108">
        <v>600</v>
      </c>
      <c r="B20" s="109"/>
      <c r="C20" s="110" t="s">
        <v>59</v>
      </c>
      <c r="D20" s="111">
        <f>SUM(D21:D32)</f>
        <v>7388240</v>
      </c>
      <c r="E20" s="111">
        <f>SUM(E21:E32)</f>
        <v>7388240</v>
      </c>
      <c r="F20" s="111">
        <f>SUM(F21:F30)</f>
        <v>1160000</v>
      </c>
      <c r="G20" s="111">
        <f>SUM(G21:G32)</f>
        <v>3190002</v>
      </c>
      <c r="H20" s="111">
        <f>SUM(H21:H30)</f>
        <v>2425238</v>
      </c>
      <c r="I20" s="111">
        <f t="shared" ref="I20" si="3">SUM(I21:I30)</f>
        <v>0</v>
      </c>
      <c r="J20" s="131"/>
    </row>
    <row r="21" spans="1:10" ht="38.25" x14ac:dyDescent="0.25">
      <c r="A21" s="112"/>
      <c r="B21" s="113">
        <v>60016</v>
      </c>
      <c r="C21" s="114" t="s">
        <v>38</v>
      </c>
      <c r="D21" s="115">
        <v>340000</v>
      </c>
      <c r="E21" s="115">
        <f>F21+G21+H21+I21</f>
        <v>340000</v>
      </c>
      <c r="F21" s="115">
        <v>340000</v>
      </c>
      <c r="G21" s="115">
        <f>D21-F21-H21-I21</f>
        <v>0</v>
      </c>
      <c r="H21" s="115"/>
      <c r="I21" s="115">
        <v>0</v>
      </c>
      <c r="J21" s="132" t="s">
        <v>61</v>
      </c>
    </row>
    <row r="22" spans="1:10" ht="25.5" x14ac:dyDescent="0.25">
      <c r="A22" s="116"/>
      <c r="B22" s="117">
        <v>60016</v>
      </c>
      <c r="C22" s="118" t="s">
        <v>39</v>
      </c>
      <c r="D22" s="119">
        <v>260000</v>
      </c>
      <c r="E22" s="115">
        <f t="shared" ref="E22:E30" si="4">F22+G22+H22+I22</f>
        <v>260000</v>
      </c>
      <c r="F22" s="115">
        <v>260000</v>
      </c>
      <c r="G22" s="115">
        <f t="shared" ref="G22:G30" si="5">D22-F22-H22-I22</f>
        <v>0</v>
      </c>
      <c r="H22" s="119">
        <v>0</v>
      </c>
      <c r="I22" s="119">
        <v>0</v>
      </c>
      <c r="J22" s="133" t="s">
        <v>61</v>
      </c>
    </row>
    <row r="23" spans="1:10" ht="25.5" x14ac:dyDescent="0.25">
      <c r="A23" s="116"/>
      <c r="B23" s="117">
        <v>60016</v>
      </c>
      <c r="C23" s="118" t="s">
        <v>40</v>
      </c>
      <c r="D23" s="119">
        <v>310000</v>
      </c>
      <c r="E23" s="115">
        <f t="shared" si="4"/>
        <v>310000</v>
      </c>
      <c r="F23" s="115">
        <v>310000</v>
      </c>
      <c r="G23" s="115">
        <f t="shared" si="5"/>
        <v>0</v>
      </c>
      <c r="H23" s="119">
        <v>0</v>
      </c>
      <c r="I23" s="119">
        <v>0</v>
      </c>
      <c r="J23" s="133" t="s">
        <v>61</v>
      </c>
    </row>
    <row r="24" spans="1:10" ht="25.5" x14ac:dyDescent="0.25">
      <c r="A24" s="116"/>
      <c r="B24" s="117">
        <v>60016</v>
      </c>
      <c r="C24" s="118" t="s">
        <v>41</v>
      </c>
      <c r="D24" s="119">
        <v>200000</v>
      </c>
      <c r="E24" s="115">
        <f t="shared" si="4"/>
        <v>200000</v>
      </c>
      <c r="F24" s="115">
        <v>200000</v>
      </c>
      <c r="G24" s="115">
        <f t="shared" si="5"/>
        <v>0</v>
      </c>
      <c r="H24" s="119">
        <v>0</v>
      </c>
      <c r="I24" s="119">
        <v>0</v>
      </c>
      <c r="J24" s="133" t="s">
        <v>61</v>
      </c>
    </row>
    <row r="25" spans="1:10" ht="25.5" x14ac:dyDescent="0.25">
      <c r="A25" s="116"/>
      <c r="B25" s="117">
        <v>60016</v>
      </c>
      <c r="C25" s="118" t="s">
        <v>42</v>
      </c>
      <c r="D25" s="119">
        <v>400000</v>
      </c>
      <c r="E25" s="115">
        <f t="shared" si="4"/>
        <v>400000</v>
      </c>
      <c r="F25" s="115">
        <v>0</v>
      </c>
      <c r="G25" s="115">
        <f t="shared" si="5"/>
        <v>200000</v>
      </c>
      <c r="H25" s="119">
        <v>200000</v>
      </c>
      <c r="I25" s="119">
        <v>0</v>
      </c>
      <c r="J25" s="133" t="s">
        <v>61</v>
      </c>
    </row>
    <row r="26" spans="1:10" ht="25.5" x14ac:dyDescent="0.25">
      <c r="A26" s="116"/>
      <c r="B26" s="117">
        <v>60016</v>
      </c>
      <c r="C26" s="118" t="s">
        <v>43</v>
      </c>
      <c r="D26" s="119">
        <v>1000000</v>
      </c>
      <c r="E26" s="115">
        <f t="shared" si="4"/>
        <v>1000000</v>
      </c>
      <c r="F26" s="115">
        <v>0</v>
      </c>
      <c r="G26" s="115">
        <f t="shared" si="5"/>
        <v>0</v>
      </c>
      <c r="H26" s="119">
        <v>1000000</v>
      </c>
      <c r="I26" s="119">
        <v>0</v>
      </c>
      <c r="J26" s="133" t="s">
        <v>61</v>
      </c>
    </row>
    <row r="27" spans="1:10" ht="48.75" customHeight="1" x14ac:dyDescent="0.25">
      <c r="A27" s="116"/>
      <c r="B27" s="117">
        <v>60016</v>
      </c>
      <c r="C27" s="118" t="s">
        <v>44</v>
      </c>
      <c r="D27" s="119">
        <v>2245240</v>
      </c>
      <c r="E27" s="115">
        <f t="shared" si="4"/>
        <v>2245240</v>
      </c>
      <c r="F27" s="115">
        <v>0</v>
      </c>
      <c r="G27" s="115">
        <f t="shared" si="5"/>
        <v>2005002</v>
      </c>
      <c r="H27" s="119">
        <v>240238</v>
      </c>
      <c r="I27" s="119">
        <v>0</v>
      </c>
      <c r="J27" s="133" t="s">
        <v>63</v>
      </c>
    </row>
    <row r="28" spans="1:10" x14ac:dyDescent="0.25">
      <c r="A28" s="116"/>
      <c r="B28" s="117">
        <v>60016</v>
      </c>
      <c r="C28" s="118" t="s">
        <v>45</v>
      </c>
      <c r="D28" s="119">
        <v>1450000</v>
      </c>
      <c r="E28" s="115">
        <f t="shared" si="4"/>
        <v>1450000</v>
      </c>
      <c r="F28" s="115">
        <v>0</v>
      </c>
      <c r="G28" s="115">
        <f t="shared" si="5"/>
        <v>725000</v>
      </c>
      <c r="H28" s="119">
        <v>725000</v>
      </c>
      <c r="I28" s="119">
        <v>0</v>
      </c>
      <c r="J28" s="133" t="s">
        <v>61</v>
      </c>
    </row>
    <row r="29" spans="1:10" ht="25.5" x14ac:dyDescent="0.25">
      <c r="A29" s="116"/>
      <c r="B29" s="117">
        <v>60016</v>
      </c>
      <c r="C29" s="118" t="s">
        <v>46</v>
      </c>
      <c r="D29" s="119">
        <v>520000</v>
      </c>
      <c r="E29" s="115">
        <f t="shared" si="4"/>
        <v>520000</v>
      </c>
      <c r="F29" s="115">
        <v>0</v>
      </c>
      <c r="G29" s="115">
        <f t="shared" si="5"/>
        <v>260000</v>
      </c>
      <c r="H29" s="119">
        <v>260000</v>
      </c>
      <c r="I29" s="119">
        <v>0</v>
      </c>
      <c r="J29" s="133" t="s">
        <v>61</v>
      </c>
    </row>
    <row r="30" spans="1:10" x14ac:dyDescent="0.25">
      <c r="A30" s="120"/>
      <c r="B30" s="121">
        <v>60016</v>
      </c>
      <c r="C30" s="122" t="s">
        <v>47</v>
      </c>
      <c r="D30" s="123">
        <v>50000</v>
      </c>
      <c r="E30" s="127">
        <f t="shared" si="4"/>
        <v>50000</v>
      </c>
      <c r="F30" s="127">
        <v>50000</v>
      </c>
      <c r="G30" s="127">
        <f t="shared" si="5"/>
        <v>0</v>
      </c>
      <c r="H30" s="123"/>
      <c r="I30" s="123">
        <v>0</v>
      </c>
      <c r="J30" s="134" t="s">
        <v>61</v>
      </c>
    </row>
    <row r="31" spans="1:10" x14ac:dyDescent="0.25">
      <c r="A31" s="124"/>
      <c r="B31" s="117">
        <v>60016</v>
      </c>
      <c r="C31" s="118" t="s">
        <v>106</v>
      </c>
      <c r="D31" s="119">
        <f>E31</f>
        <v>600000</v>
      </c>
      <c r="E31" s="119">
        <f>F31+G31+H31+I31</f>
        <v>600000</v>
      </c>
      <c r="F31" s="119">
        <v>600000</v>
      </c>
      <c r="G31" s="119">
        <v>0</v>
      </c>
      <c r="H31" s="119"/>
      <c r="I31" s="119"/>
      <c r="J31" s="134" t="s">
        <v>61</v>
      </c>
    </row>
    <row r="32" spans="1:10" ht="22.5" customHeight="1" thickBot="1" x14ac:dyDescent="0.3">
      <c r="A32" s="124"/>
      <c r="B32" s="117">
        <v>60016</v>
      </c>
      <c r="C32" s="118" t="s">
        <v>104</v>
      </c>
      <c r="D32" s="119">
        <v>13000</v>
      </c>
      <c r="E32" s="119">
        <f>F32+G32+H32+I32</f>
        <v>13000</v>
      </c>
      <c r="F32" s="119">
        <v>13000</v>
      </c>
      <c r="G32" s="119"/>
      <c r="H32" s="119"/>
      <c r="I32" s="119"/>
      <c r="J32" s="134" t="s">
        <v>61</v>
      </c>
    </row>
    <row r="33" spans="1:10" ht="13.5" thickBot="1" x14ac:dyDescent="0.3">
      <c r="A33" s="108">
        <v>630</v>
      </c>
      <c r="B33" s="151"/>
      <c r="C33" s="152" t="s">
        <v>20</v>
      </c>
      <c r="D33" s="153">
        <f>D34</f>
        <v>30000</v>
      </c>
      <c r="E33" s="153">
        <f t="shared" ref="E33:I33" si="6">E34</f>
        <v>30000</v>
      </c>
      <c r="F33" s="153">
        <f t="shared" si="6"/>
        <v>0</v>
      </c>
      <c r="G33" s="153">
        <f t="shared" si="6"/>
        <v>30000</v>
      </c>
      <c r="H33" s="153">
        <f t="shared" si="6"/>
        <v>0</v>
      </c>
      <c r="I33" s="153">
        <f t="shared" si="6"/>
        <v>0</v>
      </c>
      <c r="J33" s="131"/>
    </row>
    <row r="34" spans="1:10" ht="17.25" customHeight="1" thickBot="1" x14ac:dyDescent="0.3">
      <c r="A34" s="124"/>
      <c r="B34" s="125">
        <v>63003</v>
      </c>
      <c r="C34" s="126" t="s">
        <v>64</v>
      </c>
      <c r="D34" s="127">
        <v>30000</v>
      </c>
      <c r="E34" s="127">
        <f>F34+G34+H34+I34</f>
        <v>30000</v>
      </c>
      <c r="F34" s="127">
        <v>0</v>
      </c>
      <c r="G34" s="127">
        <f>D34-F34-H34-I34</f>
        <v>30000</v>
      </c>
      <c r="H34" s="127"/>
      <c r="I34" s="127">
        <v>0</v>
      </c>
      <c r="J34" s="135" t="s">
        <v>61</v>
      </c>
    </row>
    <row r="35" spans="1:10" ht="13.5" thickBot="1" x14ac:dyDescent="0.3">
      <c r="A35" s="108">
        <v>700</v>
      </c>
      <c r="B35" s="109"/>
      <c r="C35" s="110" t="s">
        <v>21</v>
      </c>
      <c r="D35" s="111">
        <f>SUM(D36:D49)</f>
        <v>355000</v>
      </c>
      <c r="E35" s="111">
        <f t="shared" ref="E35:I35" si="7">SUM(E36:E49)</f>
        <v>355000</v>
      </c>
      <c r="F35" s="111">
        <f t="shared" si="7"/>
        <v>8000</v>
      </c>
      <c r="G35" s="111">
        <f t="shared" si="7"/>
        <v>347000</v>
      </c>
      <c r="H35" s="111">
        <f t="shared" si="7"/>
        <v>0</v>
      </c>
      <c r="I35" s="111">
        <f t="shared" si="7"/>
        <v>0</v>
      </c>
      <c r="J35" s="131"/>
    </row>
    <row r="36" spans="1:10" x14ac:dyDescent="0.25">
      <c r="A36" s="112"/>
      <c r="B36" s="113">
        <v>70005</v>
      </c>
      <c r="C36" s="114" t="s">
        <v>65</v>
      </c>
      <c r="D36" s="115">
        <v>20000</v>
      </c>
      <c r="E36" s="115">
        <f>F36+G36+H36+I36</f>
        <v>20000</v>
      </c>
      <c r="F36" s="115">
        <v>0</v>
      </c>
      <c r="G36" s="115">
        <f>D36-F36-H36-I36</f>
        <v>20000</v>
      </c>
      <c r="H36" s="115"/>
      <c r="I36" s="115">
        <v>0</v>
      </c>
      <c r="J36" s="132" t="s">
        <v>61</v>
      </c>
    </row>
    <row r="37" spans="1:10" ht="25.5" x14ac:dyDescent="0.25">
      <c r="A37" s="116"/>
      <c r="B37" s="117">
        <v>70005</v>
      </c>
      <c r="C37" s="118" t="s">
        <v>90</v>
      </c>
      <c r="D37" s="119">
        <v>70000</v>
      </c>
      <c r="E37" s="115">
        <f t="shared" ref="E37:E49" si="8">F37+G37+H37+I37</f>
        <v>70000</v>
      </c>
      <c r="F37" s="115">
        <v>0</v>
      </c>
      <c r="G37" s="115">
        <f t="shared" ref="G37:G49" si="9">D37-F37-H37-I37</f>
        <v>70000</v>
      </c>
      <c r="H37" s="119"/>
      <c r="I37" s="119">
        <v>0</v>
      </c>
      <c r="J37" s="133" t="s">
        <v>61</v>
      </c>
    </row>
    <row r="38" spans="1:10" ht="25.5" x14ac:dyDescent="0.25">
      <c r="A38" s="116"/>
      <c r="B38" s="117">
        <v>70005</v>
      </c>
      <c r="C38" s="118" t="s">
        <v>48</v>
      </c>
      <c r="D38" s="119">
        <v>70000</v>
      </c>
      <c r="E38" s="115">
        <f t="shared" si="8"/>
        <v>70000</v>
      </c>
      <c r="F38" s="115">
        <v>0</v>
      </c>
      <c r="G38" s="115">
        <f t="shared" si="9"/>
        <v>70000</v>
      </c>
      <c r="H38" s="119"/>
      <c r="I38" s="119">
        <v>0</v>
      </c>
      <c r="J38" s="133" t="s">
        <v>61</v>
      </c>
    </row>
    <row r="39" spans="1:10" ht="25.5" x14ac:dyDescent="0.25">
      <c r="A39" s="116"/>
      <c r="B39" s="117">
        <v>70005</v>
      </c>
      <c r="C39" s="118" t="s">
        <v>49</v>
      </c>
      <c r="D39" s="119">
        <v>60000</v>
      </c>
      <c r="E39" s="115">
        <f t="shared" si="8"/>
        <v>60000</v>
      </c>
      <c r="F39" s="115">
        <v>0</v>
      </c>
      <c r="G39" s="115">
        <f t="shared" si="9"/>
        <v>60000</v>
      </c>
      <c r="H39" s="119"/>
      <c r="I39" s="119">
        <v>0</v>
      </c>
      <c r="J39" s="133" t="s">
        <v>61</v>
      </c>
    </row>
    <row r="40" spans="1:10" ht="33" customHeight="1" x14ac:dyDescent="0.25">
      <c r="A40" s="116"/>
      <c r="B40" s="117">
        <v>70005</v>
      </c>
      <c r="C40" s="118" t="s">
        <v>98</v>
      </c>
      <c r="D40" s="119">
        <f>E40</f>
        <v>8000</v>
      </c>
      <c r="E40" s="115">
        <f>F40+G40+H40+I40</f>
        <v>8000</v>
      </c>
      <c r="F40" s="115">
        <v>8000</v>
      </c>
      <c r="G40" s="115">
        <v>0</v>
      </c>
      <c r="H40" s="119"/>
      <c r="I40" s="119"/>
      <c r="J40" s="133" t="s">
        <v>61</v>
      </c>
    </row>
    <row r="41" spans="1:10" ht="10.5" customHeight="1" x14ac:dyDescent="0.25">
      <c r="A41" s="116"/>
      <c r="B41" s="117">
        <v>70007</v>
      </c>
      <c r="C41" s="118" t="s">
        <v>66</v>
      </c>
      <c r="D41" s="119">
        <v>11000</v>
      </c>
      <c r="E41" s="115">
        <f t="shared" si="8"/>
        <v>11000</v>
      </c>
      <c r="F41" s="115">
        <v>0</v>
      </c>
      <c r="G41" s="115">
        <f t="shared" si="9"/>
        <v>11000</v>
      </c>
      <c r="H41" s="119"/>
      <c r="I41" s="119">
        <v>0</v>
      </c>
      <c r="J41" s="133" t="s">
        <v>61</v>
      </c>
    </row>
    <row r="42" spans="1:10" x14ac:dyDescent="0.25">
      <c r="A42" s="116"/>
      <c r="B42" s="117">
        <v>70007</v>
      </c>
      <c r="C42" s="118" t="s">
        <v>67</v>
      </c>
      <c r="D42" s="119">
        <v>11000</v>
      </c>
      <c r="E42" s="115">
        <f t="shared" si="8"/>
        <v>11000</v>
      </c>
      <c r="F42" s="115">
        <v>0</v>
      </c>
      <c r="G42" s="115">
        <f t="shared" si="9"/>
        <v>11000</v>
      </c>
      <c r="H42" s="119"/>
      <c r="I42" s="119">
        <v>0</v>
      </c>
      <c r="J42" s="133" t="s">
        <v>61</v>
      </c>
    </row>
    <row r="43" spans="1:10" x14ac:dyDescent="0.25">
      <c r="A43" s="116"/>
      <c r="B43" s="117">
        <v>70007</v>
      </c>
      <c r="C43" s="118" t="s">
        <v>68</v>
      </c>
      <c r="D43" s="119">
        <v>11000</v>
      </c>
      <c r="E43" s="115">
        <f t="shared" si="8"/>
        <v>11000</v>
      </c>
      <c r="F43" s="115">
        <v>0</v>
      </c>
      <c r="G43" s="115">
        <f t="shared" si="9"/>
        <v>11000</v>
      </c>
      <c r="H43" s="119"/>
      <c r="I43" s="119">
        <v>0</v>
      </c>
      <c r="J43" s="133" t="s">
        <v>61</v>
      </c>
    </row>
    <row r="44" spans="1:10" x14ac:dyDescent="0.25">
      <c r="A44" s="116"/>
      <c r="B44" s="117">
        <v>70007</v>
      </c>
      <c r="C44" s="118" t="s">
        <v>69</v>
      </c>
      <c r="D44" s="119">
        <v>11000</v>
      </c>
      <c r="E44" s="115">
        <f t="shared" si="8"/>
        <v>11000</v>
      </c>
      <c r="F44" s="115">
        <v>0</v>
      </c>
      <c r="G44" s="115">
        <f t="shared" si="9"/>
        <v>11000</v>
      </c>
      <c r="H44" s="119"/>
      <c r="I44" s="119">
        <v>0</v>
      </c>
      <c r="J44" s="133" t="s">
        <v>61</v>
      </c>
    </row>
    <row r="45" spans="1:10" x14ac:dyDescent="0.25">
      <c r="A45" s="116"/>
      <c r="B45" s="117">
        <v>70007</v>
      </c>
      <c r="C45" s="118" t="s">
        <v>70</v>
      </c>
      <c r="D45" s="119">
        <v>11000</v>
      </c>
      <c r="E45" s="115">
        <f t="shared" si="8"/>
        <v>11000</v>
      </c>
      <c r="F45" s="115">
        <v>0</v>
      </c>
      <c r="G45" s="115">
        <f t="shared" si="9"/>
        <v>11000</v>
      </c>
      <c r="H45" s="119"/>
      <c r="I45" s="119">
        <v>0</v>
      </c>
      <c r="J45" s="133" t="s">
        <v>61</v>
      </c>
    </row>
    <row r="46" spans="1:10" x14ac:dyDescent="0.25">
      <c r="A46" s="116"/>
      <c r="B46" s="117">
        <v>70007</v>
      </c>
      <c r="C46" s="118" t="s">
        <v>71</v>
      </c>
      <c r="D46" s="119">
        <v>30000</v>
      </c>
      <c r="E46" s="115">
        <f t="shared" si="8"/>
        <v>30000</v>
      </c>
      <c r="F46" s="115">
        <v>0</v>
      </c>
      <c r="G46" s="115">
        <f t="shared" si="9"/>
        <v>30000</v>
      </c>
      <c r="H46" s="119"/>
      <c r="I46" s="119">
        <v>0</v>
      </c>
      <c r="J46" s="133" t="s">
        <v>61</v>
      </c>
    </row>
    <row r="47" spans="1:10" x14ac:dyDescent="0.25">
      <c r="A47" s="116"/>
      <c r="B47" s="117">
        <v>70007</v>
      </c>
      <c r="C47" s="118" t="s">
        <v>72</v>
      </c>
      <c r="D47" s="119">
        <v>11000</v>
      </c>
      <c r="E47" s="115">
        <f t="shared" si="8"/>
        <v>11000</v>
      </c>
      <c r="F47" s="115">
        <v>0</v>
      </c>
      <c r="G47" s="115">
        <f t="shared" si="9"/>
        <v>11000</v>
      </c>
      <c r="H47" s="119"/>
      <c r="I47" s="119">
        <v>0</v>
      </c>
      <c r="J47" s="133" t="s">
        <v>61</v>
      </c>
    </row>
    <row r="48" spans="1:10" x14ac:dyDescent="0.25">
      <c r="A48" s="116"/>
      <c r="B48" s="117">
        <v>70007</v>
      </c>
      <c r="C48" s="118" t="s">
        <v>73</v>
      </c>
      <c r="D48" s="119">
        <v>20000</v>
      </c>
      <c r="E48" s="115">
        <f t="shared" si="8"/>
        <v>20000</v>
      </c>
      <c r="F48" s="115">
        <v>0</v>
      </c>
      <c r="G48" s="115">
        <f t="shared" si="9"/>
        <v>20000</v>
      </c>
      <c r="H48" s="119"/>
      <c r="I48" s="119">
        <v>0</v>
      </c>
      <c r="J48" s="133" t="s">
        <v>61</v>
      </c>
    </row>
    <row r="49" spans="1:10" ht="26.25" thickBot="1" x14ac:dyDescent="0.3">
      <c r="A49" s="120"/>
      <c r="B49" s="121">
        <v>70007</v>
      </c>
      <c r="C49" s="122" t="s">
        <v>76</v>
      </c>
      <c r="D49" s="123">
        <v>11000</v>
      </c>
      <c r="E49" s="115">
        <f t="shared" si="8"/>
        <v>11000</v>
      </c>
      <c r="F49" s="115">
        <v>0</v>
      </c>
      <c r="G49" s="115">
        <f t="shared" si="9"/>
        <v>11000</v>
      </c>
      <c r="H49" s="123"/>
      <c r="I49" s="123">
        <v>0</v>
      </c>
      <c r="J49" s="134" t="s">
        <v>61</v>
      </c>
    </row>
    <row r="50" spans="1:10" x14ac:dyDescent="0.25">
      <c r="A50" s="145">
        <v>750</v>
      </c>
      <c r="B50" s="140"/>
      <c r="C50" s="141" t="s">
        <v>22</v>
      </c>
      <c r="D50" s="142">
        <f>SUM(D51:D58)</f>
        <v>518250</v>
      </c>
      <c r="E50" s="142">
        <f>SUM(E51:E58)</f>
        <v>518250</v>
      </c>
      <c r="F50" s="142">
        <f t="shared" ref="F50" si="10">SUM(F52:F57)</f>
        <v>175123</v>
      </c>
      <c r="G50" s="142">
        <f>SUM(G51:G58)</f>
        <v>176877</v>
      </c>
      <c r="H50" s="142">
        <f>SUM(H51:H58)</f>
        <v>22500</v>
      </c>
      <c r="I50" s="142">
        <f>SUM(I51:I58)</f>
        <v>102500</v>
      </c>
      <c r="J50" s="143"/>
    </row>
    <row r="51" spans="1:10" ht="38.25" x14ac:dyDescent="0.25">
      <c r="A51" s="154"/>
      <c r="B51" s="155">
        <v>75022</v>
      </c>
      <c r="C51" s="156" t="s">
        <v>93</v>
      </c>
      <c r="D51" s="157">
        <f>E51</f>
        <v>12500</v>
      </c>
      <c r="E51" s="157">
        <f>F51+G51+H51+I51</f>
        <v>12500</v>
      </c>
      <c r="F51" s="157">
        <v>12500</v>
      </c>
      <c r="G51" s="157">
        <v>0</v>
      </c>
      <c r="H51" s="158"/>
      <c r="I51" s="158"/>
      <c r="J51" s="159" t="s">
        <v>61</v>
      </c>
    </row>
    <row r="52" spans="1:10" ht="25.5" x14ac:dyDescent="0.25">
      <c r="A52" s="117"/>
      <c r="B52" s="117">
        <v>75023</v>
      </c>
      <c r="C52" s="118" t="s">
        <v>50</v>
      </c>
      <c r="D52" s="119">
        <v>30000</v>
      </c>
      <c r="E52" s="119">
        <f>F52+G52+H52+I52</f>
        <v>30000</v>
      </c>
      <c r="F52" s="119">
        <v>0</v>
      </c>
      <c r="G52" s="119">
        <f>D52-F52-H52-I52</f>
        <v>30000</v>
      </c>
      <c r="H52" s="119"/>
      <c r="I52" s="119">
        <v>0</v>
      </c>
      <c r="J52" s="144" t="s">
        <v>61</v>
      </c>
    </row>
    <row r="53" spans="1:10" x14ac:dyDescent="0.25">
      <c r="A53" s="116"/>
      <c r="B53" s="117">
        <v>75023</v>
      </c>
      <c r="C53" s="118" t="s">
        <v>51</v>
      </c>
      <c r="D53" s="119">
        <v>50000</v>
      </c>
      <c r="E53" s="115">
        <f t="shared" ref="E53:E57" si="11">F53+G53+H53+I53</f>
        <v>50000</v>
      </c>
      <c r="F53" s="115">
        <v>0</v>
      </c>
      <c r="G53" s="115">
        <f t="shared" ref="G53:G57" si="12">D53-F53-H53-I53</f>
        <v>50000</v>
      </c>
      <c r="H53" s="119"/>
      <c r="I53" s="119">
        <v>0</v>
      </c>
      <c r="J53" s="133" t="s">
        <v>61</v>
      </c>
    </row>
    <row r="54" spans="1:10" x14ac:dyDescent="0.25">
      <c r="A54" s="116"/>
      <c r="B54" s="117">
        <v>75023</v>
      </c>
      <c r="C54" s="118" t="s">
        <v>74</v>
      </c>
      <c r="D54" s="119">
        <v>100000</v>
      </c>
      <c r="E54" s="115">
        <f t="shared" si="11"/>
        <v>100000</v>
      </c>
      <c r="F54" s="115">
        <v>88123</v>
      </c>
      <c r="G54" s="115">
        <v>11877</v>
      </c>
      <c r="H54" s="119"/>
      <c r="I54" s="119">
        <v>0</v>
      </c>
      <c r="J54" s="133" t="s">
        <v>61</v>
      </c>
    </row>
    <row r="55" spans="1:10" ht="25.5" x14ac:dyDescent="0.25">
      <c r="A55" s="116"/>
      <c r="B55" s="117">
        <v>75023</v>
      </c>
      <c r="C55" s="118" t="s">
        <v>75</v>
      </c>
      <c r="D55" s="119">
        <v>70000</v>
      </c>
      <c r="E55" s="115">
        <f t="shared" si="11"/>
        <v>70000</v>
      </c>
      <c r="F55" s="115">
        <v>0</v>
      </c>
      <c r="G55" s="115">
        <f t="shared" si="12"/>
        <v>70000</v>
      </c>
      <c r="H55" s="119"/>
      <c r="I55" s="119">
        <v>0</v>
      </c>
      <c r="J55" s="133" t="s">
        <v>61</v>
      </c>
    </row>
    <row r="56" spans="1:10" ht="25.5" x14ac:dyDescent="0.25">
      <c r="A56" s="120"/>
      <c r="B56" s="121">
        <v>75023</v>
      </c>
      <c r="C56" s="122" t="s">
        <v>94</v>
      </c>
      <c r="D56" s="123">
        <v>87000</v>
      </c>
      <c r="E56" s="115">
        <v>87000</v>
      </c>
      <c r="F56" s="115">
        <v>87000</v>
      </c>
      <c r="G56" s="115">
        <v>0</v>
      </c>
      <c r="H56" s="123"/>
      <c r="I56" s="123"/>
      <c r="J56" s="133" t="s">
        <v>61</v>
      </c>
    </row>
    <row r="57" spans="1:10" x14ac:dyDescent="0.25">
      <c r="A57" s="120"/>
      <c r="B57" s="121">
        <v>75023</v>
      </c>
      <c r="C57" s="122" t="s">
        <v>52</v>
      </c>
      <c r="D57" s="123">
        <v>15000</v>
      </c>
      <c r="E57" s="115">
        <f t="shared" si="11"/>
        <v>15000</v>
      </c>
      <c r="F57" s="115">
        <v>0</v>
      </c>
      <c r="G57" s="115">
        <f t="shared" si="12"/>
        <v>15000</v>
      </c>
      <c r="H57" s="123"/>
      <c r="I57" s="123">
        <v>0</v>
      </c>
      <c r="J57" s="134" t="s">
        <v>61</v>
      </c>
    </row>
    <row r="58" spans="1:10" ht="24" customHeight="1" thickBot="1" x14ac:dyDescent="0.3">
      <c r="A58" s="124"/>
      <c r="B58" s="125">
        <v>75095</v>
      </c>
      <c r="C58" s="126" t="s">
        <v>103</v>
      </c>
      <c r="D58" s="127">
        <f>E58</f>
        <v>153750</v>
      </c>
      <c r="E58" s="127">
        <f>F58+G58+H58+I58</f>
        <v>153750</v>
      </c>
      <c r="F58" s="127">
        <v>28750</v>
      </c>
      <c r="G58" s="127">
        <v>0</v>
      </c>
      <c r="H58" s="127">
        <v>22500</v>
      </c>
      <c r="I58" s="127">
        <v>102500</v>
      </c>
      <c r="J58" s="135" t="s">
        <v>102</v>
      </c>
    </row>
    <row r="59" spans="1:10" ht="13.5" thickBot="1" x14ac:dyDescent="0.3">
      <c r="A59" s="108">
        <v>752</v>
      </c>
      <c r="B59" s="109"/>
      <c r="C59" s="110" t="s">
        <v>60</v>
      </c>
      <c r="D59" s="111">
        <f>D60</f>
        <v>15000</v>
      </c>
      <c r="E59" s="111">
        <f t="shared" ref="E59:I59" si="13">E60</f>
        <v>15000</v>
      </c>
      <c r="F59" s="111">
        <f t="shared" si="13"/>
        <v>0</v>
      </c>
      <c r="G59" s="111">
        <f t="shared" si="13"/>
        <v>15000</v>
      </c>
      <c r="H59" s="111">
        <f t="shared" si="13"/>
        <v>0</v>
      </c>
      <c r="I59" s="111">
        <f t="shared" si="13"/>
        <v>0</v>
      </c>
      <c r="J59" s="131"/>
    </row>
    <row r="60" spans="1:10" ht="26.25" thickBot="1" x14ac:dyDescent="0.3">
      <c r="A60" s="124"/>
      <c r="B60" s="125">
        <v>75281</v>
      </c>
      <c r="C60" s="126" t="s">
        <v>53</v>
      </c>
      <c r="D60" s="127">
        <v>15000</v>
      </c>
      <c r="E60" s="127">
        <f>F60+G60+H60+I60</f>
        <v>15000</v>
      </c>
      <c r="F60" s="127">
        <v>0</v>
      </c>
      <c r="G60" s="127">
        <f>D60-F60-H60-I60</f>
        <v>15000</v>
      </c>
      <c r="H60" s="127"/>
      <c r="I60" s="127">
        <v>0</v>
      </c>
      <c r="J60" s="135" t="s">
        <v>61</v>
      </c>
    </row>
    <row r="61" spans="1:10" ht="18.75" customHeight="1" thickBot="1" x14ac:dyDescent="0.3">
      <c r="A61" s="108">
        <v>754</v>
      </c>
      <c r="B61" s="109"/>
      <c r="C61" s="110" t="s">
        <v>24</v>
      </c>
      <c r="D61" s="111">
        <f>D62</f>
        <v>20000</v>
      </c>
      <c r="E61" s="111">
        <f t="shared" ref="E61:I61" si="14">E62</f>
        <v>20000</v>
      </c>
      <c r="F61" s="111">
        <f t="shared" si="14"/>
        <v>0</v>
      </c>
      <c r="G61" s="111">
        <f t="shared" si="14"/>
        <v>20000</v>
      </c>
      <c r="H61" s="111">
        <f t="shared" si="14"/>
        <v>0</v>
      </c>
      <c r="I61" s="111">
        <f t="shared" si="14"/>
        <v>0</v>
      </c>
      <c r="J61" s="131"/>
    </row>
    <row r="62" spans="1:10" ht="18" customHeight="1" thickBot="1" x14ac:dyDescent="0.3">
      <c r="A62" s="124"/>
      <c r="B62" s="125">
        <v>75412</v>
      </c>
      <c r="C62" s="126" t="s">
        <v>77</v>
      </c>
      <c r="D62" s="127">
        <v>20000</v>
      </c>
      <c r="E62" s="127">
        <f>F62+G62+H62+I62</f>
        <v>20000</v>
      </c>
      <c r="F62" s="127">
        <v>0</v>
      </c>
      <c r="G62" s="127">
        <f>D62-F62-H62-I62</f>
        <v>20000</v>
      </c>
      <c r="H62" s="127"/>
      <c r="I62" s="127">
        <v>0</v>
      </c>
      <c r="J62" s="135" t="s">
        <v>61</v>
      </c>
    </row>
    <row r="63" spans="1:10" ht="13.5" thickBot="1" x14ac:dyDescent="0.3">
      <c r="A63" s="108">
        <v>801</v>
      </c>
      <c r="B63" s="109"/>
      <c r="C63" s="110" t="s">
        <v>25</v>
      </c>
      <c r="D63" s="111">
        <f t="shared" ref="D63:I63" si="15">SUM(D64:D73)</f>
        <v>835070</v>
      </c>
      <c r="E63" s="111">
        <f>SUM(E64:E73)</f>
        <v>835070</v>
      </c>
      <c r="F63" s="111">
        <f t="shared" si="15"/>
        <v>75070</v>
      </c>
      <c r="G63" s="111">
        <f>SUM(G64:G73)</f>
        <v>760000</v>
      </c>
      <c r="H63" s="111">
        <f t="shared" si="15"/>
        <v>0</v>
      </c>
      <c r="I63" s="111">
        <f t="shared" si="15"/>
        <v>0</v>
      </c>
      <c r="J63" s="131"/>
    </row>
    <row r="64" spans="1:10" ht="25.5" x14ac:dyDescent="0.25">
      <c r="A64" s="112"/>
      <c r="B64" s="113">
        <v>80101</v>
      </c>
      <c r="C64" s="114" t="s">
        <v>54</v>
      </c>
      <c r="D64" s="115">
        <v>11000</v>
      </c>
      <c r="E64" s="115">
        <f>F64+G64+H64+I64</f>
        <v>11000</v>
      </c>
      <c r="F64" s="115">
        <v>0</v>
      </c>
      <c r="G64" s="115">
        <f>D64-F64-H64-I64</f>
        <v>11000</v>
      </c>
      <c r="H64" s="115"/>
      <c r="I64" s="115">
        <v>0</v>
      </c>
      <c r="J64" s="132" t="s">
        <v>61</v>
      </c>
    </row>
    <row r="65" spans="1:10" ht="25.5" x14ac:dyDescent="0.25">
      <c r="A65" s="116"/>
      <c r="B65" s="117">
        <v>80101</v>
      </c>
      <c r="C65" s="118" t="s">
        <v>91</v>
      </c>
      <c r="D65" s="119">
        <v>220000</v>
      </c>
      <c r="E65" s="115">
        <f t="shared" ref="E65:E73" si="16">F65+G65+H65+I65</f>
        <v>220000</v>
      </c>
      <c r="F65" s="115">
        <v>0</v>
      </c>
      <c r="G65" s="115">
        <v>220000</v>
      </c>
      <c r="H65" s="119"/>
      <c r="I65" s="119">
        <v>0</v>
      </c>
      <c r="J65" s="133" t="s">
        <v>61</v>
      </c>
    </row>
    <row r="66" spans="1:10" x14ac:dyDescent="0.2">
      <c r="A66" s="116"/>
      <c r="B66" s="117">
        <v>80101</v>
      </c>
      <c r="C66" s="147" t="s">
        <v>95</v>
      </c>
      <c r="D66" s="119">
        <f>E66</f>
        <v>150000</v>
      </c>
      <c r="E66" s="115">
        <f>F66+G66+H66+I66</f>
        <v>150000</v>
      </c>
      <c r="F66" s="115"/>
      <c r="G66" s="115">
        <v>150000</v>
      </c>
      <c r="H66" s="119"/>
      <c r="I66" s="119"/>
      <c r="J66" s="133" t="s">
        <v>61</v>
      </c>
    </row>
    <row r="67" spans="1:10" ht="25.5" x14ac:dyDescent="0.2">
      <c r="A67" s="116"/>
      <c r="B67" s="117">
        <v>80101</v>
      </c>
      <c r="C67" s="148" t="s">
        <v>107</v>
      </c>
      <c r="D67" s="146">
        <f>E67</f>
        <v>30000</v>
      </c>
      <c r="E67" s="115">
        <f>F67+G67+H67+I67</f>
        <v>30000</v>
      </c>
      <c r="F67" s="115">
        <v>30000</v>
      </c>
      <c r="G67" s="115">
        <v>0</v>
      </c>
      <c r="H67" s="119"/>
      <c r="I67" s="119"/>
      <c r="J67" s="133" t="s">
        <v>61</v>
      </c>
    </row>
    <row r="68" spans="1:10" x14ac:dyDescent="0.2">
      <c r="A68" s="116"/>
      <c r="B68" s="149">
        <v>80101</v>
      </c>
      <c r="C68" s="150" t="s">
        <v>96</v>
      </c>
      <c r="D68" s="146">
        <f>E68</f>
        <v>34000</v>
      </c>
      <c r="E68" s="115">
        <f>F68+G68+H68+I68</f>
        <v>34000</v>
      </c>
      <c r="F68" s="115">
        <v>34000</v>
      </c>
      <c r="G68" s="115">
        <v>0</v>
      </c>
      <c r="H68" s="119"/>
      <c r="I68" s="119"/>
      <c r="J68" s="133" t="s">
        <v>61</v>
      </c>
    </row>
    <row r="69" spans="1:10" ht="25.5" x14ac:dyDescent="0.25">
      <c r="A69" s="116"/>
      <c r="B69" s="117">
        <v>80101</v>
      </c>
      <c r="C69" s="118" t="s">
        <v>55</v>
      </c>
      <c r="D69" s="119">
        <v>318000</v>
      </c>
      <c r="E69" s="115">
        <f t="shared" si="16"/>
        <v>318000</v>
      </c>
      <c r="F69" s="115">
        <v>0</v>
      </c>
      <c r="G69" s="115">
        <v>318000</v>
      </c>
      <c r="H69" s="119"/>
      <c r="I69" s="119">
        <v>0</v>
      </c>
      <c r="J69" s="133" t="s">
        <v>61</v>
      </c>
    </row>
    <row r="70" spans="1:10" ht="36" customHeight="1" x14ac:dyDescent="0.25">
      <c r="A70" s="116"/>
      <c r="B70" s="117">
        <v>80101</v>
      </c>
      <c r="C70" s="118" t="s">
        <v>97</v>
      </c>
      <c r="D70" s="119">
        <f>E70</f>
        <v>11070</v>
      </c>
      <c r="E70" s="119">
        <f>F70+G70+H70+I70</f>
        <v>11070</v>
      </c>
      <c r="F70" s="119">
        <v>11070</v>
      </c>
      <c r="G70" s="119">
        <v>0</v>
      </c>
      <c r="H70" s="119"/>
      <c r="I70" s="119"/>
      <c r="J70" s="133" t="s">
        <v>61</v>
      </c>
    </row>
    <row r="71" spans="1:10" ht="25.5" x14ac:dyDescent="0.25">
      <c r="A71" s="116"/>
      <c r="B71" s="117">
        <v>80101</v>
      </c>
      <c r="C71" s="118" t="s">
        <v>78</v>
      </c>
      <c r="D71" s="119">
        <v>35000</v>
      </c>
      <c r="E71" s="115">
        <f t="shared" si="16"/>
        <v>35000</v>
      </c>
      <c r="F71" s="115">
        <v>0</v>
      </c>
      <c r="G71" s="115">
        <f t="shared" ref="G71:G73" si="17">D71-F71-H71-I71</f>
        <v>35000</v>
      </c>
      <c r="H71" s="119"/>
      <c r="I71" s="119">
        <v>0</v>
      </c>
      <c r="J71" s="133" t="s">
        <v>61</v>
      </c>
    </row>
    <row r="72" spans="1:10" ht="25.5" x14ac:dyDescent="0.25">
      <c r="A72" s="116"/>
      <c r="B72" s="117">
        <v>80101</v>
      </c>
      <c r="C72" s="118" t="s">
        <v>108</v>
      </c>
      <c r="D72" s="119">
        <v>11000</v>
      </c>
      <c r="E72" s="115">
        <f t="shared" si="16"/>
        <v>11000</v>
      </c>
      <c r="F72" s="115">
        <v>0</v>
      </c>
      <c r="G72" s="115">
        <f t="shared" si="17"/>
        <v>11000</v>
      </c>
      <c r="H72" s="119"/>
      <c r="I72" s="119">
        <v>0</v>
      </c>
      <c r="J72" s="133" t="s">
        <v>61</v>
      </c>
    </row>
    <row r="73" spans="1:10" ht="26.25" thickBot="1" x14ac:dyDescent="0.3">
      <c r="A73" s="120"/>
      <c r="B73" s="121">
        <v>80101</v>
      </c>
      <c r="C73" s="122" t="s">
        <v>56</v>
      </c>
      <c r="D73" s="123">
        <v>15000</v>
      </c>
      <c r="E73" s="115">
        <f t="shared" si="16"/>
        <v>15000</v>
      </c>
      <c r="F73" s="115">
        <v>0</v>
      </c>
      <c r="G73" s="115">
        <f t="shared" si="17"/>
        <v>15000</v>
      </c>
      <c r="H73" s="123"/>
      <c r="I73" s="123">
        <v>0</v>
      </c>
      <c r="J73" s="134" t="s">
        <v>61</v>
      </c>
    </row>
    <row r="74" spans="1:10" ht="13.5" thickBot="1" x14ac:dyDescent="0.3">
      <c r="A74" s="108">
        <v>855</v>
      </c>
      <c r="B74" s="109"/>
      <c r="C74" s="110" t="s">
        <v>99</v>
      </c>
      <c r="D74" s="111">
        <f>D75</f>
        <v>406121</v>
      </c>
      <c r="E74" s="111">
        <f t="shared" ref="E74:I74" si="18">E75</f>
        <v>406121</v>
      </c>
      <c r="F74" s="111">
        <f t="shared" si="18"/>
        <v>0</v>
      </c>
      <c r="G74" s="111">
        <f t="shared" si="18"/>
        <v>106121</v>
      </c>
      <c r="H74" s="111">
        <f t="shared" si="18"/>
        <v>300000</v>
      </c>
      <c r="I74" s="111">
        <f t="shared" si="18"/>
        <v>0</v>
      </c>
      <c r="J74" s="131"/>
    </row>
    <row r="75" spans="1:10" ht="32.25" customHeight="1" thickBot="1" x14ac:dyDescent="0.3">
      <c r="A75" s="112"/>
      <c r="B75" s="113">
        <v>85516</v>
      </c>
      <c r="C75" s="160" t="s">
        <v>101</v>
      </c>
      <c r="D75" s="115">
        <f>E75</f>
        <v>406121</v>
      </c>
      <c r="E75" s="115">
        <f>F75+G75+H75+I75</f>
        <v>406121</v>
      </c>
      <c r="F75" s="115"/>
      <c r="G75" s="115">
        <v>106121</v>
      </c>
      <c r="H75" s="115">
        <v>300000</v>
      </c>
      <c r="I75" s="115"/>
      <c r="J75" s="132" t="s">
        <v>100</v>
      </c>
    </row>
    <row r="76" spans="1:10" ht="13.5" thickBot="1" x14ac:dyDescent="0.3">
      <c r="A76" s="108">
        <v>921</v>
      </c>
      <c r="B76" s="109"/>
      <c r="C76" s="110" t="s">
        <v>28</v>
      </c>
      <c r="D76" s="111">
        <f t="shared" ref="D76:I76" si="19">SUM(D77:D86)</f>
        <v>293000</v>
      </c>
      <c r="E76" s="111">
        <f t="shared" si="19"/>
        <v>293000</v>
      </c>
      <c r="F76" s="111">
        <f t="shared" si="19"/>
        <v>0</v>
      </c>
      <c r="G76" s="111">
        <f>SUM(G77:G86)</f>
        <v>293000</v>
      </c>
      <c r="H76" s="111">
        <f t="shared" si="19"/>
        <v>0</v>
      </c>
      <c r="I76" s="111">
        <f t="shared" si="19"/>
        <v>0</v>
      </c>
      <c r="J76" s="131"/>
    </row>
    <row r="77" spans="1:10" ht="19.5" customHeight="1" x14ac:dyDescent="0.25">
      <c r="A77" s="112"/>
      <c r="B77" s="113">
        <v>92109</v>
      </c>
      <c r="C77" s="114" t="s">
        <v>79</v>
      </c>
      <c r="D77" s="115">
        <v>20000</v>
      </c>
      <c r="E77" s="115">
        <f>F77+G77+H77+I77</f>
        <v>20000</v>
      </c>
      <c r="F77" s="115">
        <v>0</v>
      </c>
      <c r="G77" s="115">
        <f>D77-F77-H77-I77</f>
        <v>20000</v>
      </c>
      <c r="H77" s="115"/>
      <c r="I77" s="115">
        <v>0</v>
      </c>
      <c r="J77" s="132" t="s">
        <v>61</v>
      </c>
    </row>
    <row r="78" spans="1:10" x14ac:dyDescent="0.25">
      <c r="A78" s="116"/>
      <c r="B78" s="117">
        <v>92109</v>
      </c>
      <c r="C78" s="118" t="s">
        <v>80</v>
      </c>
      <c r="D78" s="119">
        <v>11000</v>
      </c>
      <c r="E78" s="115">
        <f t="shared" ref="E78:E86" si="20">F78+G78+H78+I78</f>
        <v>11000</v>
      </c>
      <c r="F78" s="115">
        <v>0</v>
      </c>
      <c r="G78" s="115">
        <f t="shared" ref="G78:G86" si="21">D78-F78-H78-I78</f>
        <v>11000</v>
      </c>
      <c r="H78" s="119"/>
      <c r="I78" s="119">
        <v>0</v>
      </c>
      <c r="J78" s="133" t="s">
        <v>61</v>
      </c>
    </row>
    <row r="79" spans="1:10" x14ac:dyDescent="0.25">
      <c r="A79" s="116"/>
      <c r="B79" s="117">
        <v>92109</v>
      </c>
      <c r="C79" s="118" t="s">
        <v>57</v>
      </c>
      <c r="D79" s="119">
        <v>90000</v>
      </c>
      <c r="E79" s="115">
        <f t="shared" si="20"/>
        <v>90000</v>
      </c>
      <c r="F79" s="115">
        <v>0</v>
      </c>
      <c r="G79" s="115">
        <f t="shared" si="21"/>
        <v>90000</v>
      </c>
      <c r="H79" s="119"/>
      <c r="I79" s="119">
        <v>0</v>
      </c>
      <c r="J79" s="133" t="s">
        <v>61</v>
      </c>
    </row>
    <row r="80" spans="1:10" x14ac:dyDescent="0.25">
      <c r="A80" s="116"/>
      <c r="B80" s="117">
        <v>92109</v>
      </c>
      <c r="C80" s="118" t="s">
        <v>81</v>
      </c>
      <c r="D80" s="119">
        <v>20000</v>
      </c>
      <c r="E80" s="115">
        <f t="shared" si="20"/>
        <v>20000</v>
      </c>
      <c r="F80" s="115">
        <v>0</v>
      </c>
      <c r="G80" s="115">
        <f t="shared" si="21"/>
        <v>20000</v>
      </c>
      <c r="H80" s="119"/>
      <c r="I80" s="119">
        <v>0</v>
      </c>
      <c r="J80" s="133" t="s">
        <v>61</v>
      </c>
    </row>
    <row r="81" spans="1:10" ht="38.25" x14ac:dyDescent="0.25">
      <c r="A81" s="116"/>
      <c r="B81" s="117">
        <v>92109</v>
      </c>
      <c r="C81" s="118" t="s">
        <v>92</v>
      </c>
      <c r="D81" s="119">
        <v>11000</v>
      </c>
      <c r="E81" s="115">
        <f t="shared" si="20"/>
        <v>11000</v>
      </c>
      <c r="F81" s="115">
        <v>0</v>
      </c>
      <c r="G81" s="115">
        <f t="shared" si="21"/>
        <v>11000</v>
      </c>
      <c r="H81" s="119"/>
      <c r="I81" s="119">
        <v>0</v>
      </c>
      <c r="J81" s="133" t="s">
        <v>61</v>
      </c>
    </row>
    <row r="82" spans="1:10" ht="17.25" customHeight="1" x14ac:dyDescent="0.25">
      <c r="A82" s="116"/>
      <c r="B82" s="117">
        <v>92109</v>
      </c>
      <c r="C82" s="118" t="s">
        <v>82</v>
      </c>
      <c r="D82" s="119">
        <v>40000</v>
      </c>
      <c r="E82" s="115">
        <f t="shared" si="20"/>
        <v>40000</v>
      </c>
      <c r="F82" s="115">
        <v>0</v>
      </c>
      <c r="G82" s="115">
        <f t="shared" si="21"/>
        <v>40000</v>
      </c>
      <c r="H82" s="119"/>
      <c r="I82" s="119">
        <v>0</v>
      </c>
      <c r="J82" s="133" t="s">
        <v>61</v>
      </c>
    </row>
    <row r="83" spans="1:10" x14ac:dyDescent="0.25">
      <c r="A83" s="116"/>
      <c r="B83" s="117">
        <v>92109</v>
      </c>
      <c r="C83" s="118" t="s">
        <v>58</v>
      </c>
      <c r="D83" s="119">
        <v>20000</v>
      </c>
      <c r="E83" s="115">
        <f t="shared" si="20"/>
        <v>20000</v>
      </c>
      <c r="F83" s="115">
        <v>0</v>
      </c>
      <c r="G83" s="115">
        <f t="shared" si="21"/>
        <v>20000</v>
      </c>
      <c r="H83" s="119"/>
      <c r="I83" s="119">
        <v>0</v>
      </c>
      <c r="J83" s="133" t="s">
        <v>61</v>
      </c>
    </row>
    <row r="84" spans="1:10" x14ac:dyDescent="0.25">
      <c r="A84" s="116"/>
      <c r="B84" s="117">
        <v>92109</v>
      </c>
      <c r="C84" s="118" t="s">
        <v>83</v>
      </c>
      <c r="D84" s="119">
        <v>50000</v>
      </c>
      <c r="E84" s="115">
        <f t="shared" si="20"/>
        <v>50000</v>
      </c>
      <c r="F84" s="115">
        <v>0</v>
      </c>
      <c r="G84" s="115">
        <f t="shared" si="21"/>
        <v>50000</v>
      </c>
      <c r="H84" s="119"/>
      <c r="I84" s="119">
        <v>0</v>
      </c>
      <c r="J84" s="133" t="s">
        <v>61</v>
      </c>
    </row>
    <row r="85" spans="1:10" ht="15" customHeight="1" x14ac:dyDescent="0.25">
      <c r="A85" s="116"/>
      <c r="B85" s="117">
        <v>92116</v>
      </c>
      <c r="C85" s="118" t="s">
        <v>84</v>
      </c>
      <c r="D85" s="119">
        <v>20000</v>
      </c>
      <c r="E85" s="115">
        <f t="shared" si="20"/>
        <v>20000</v>
      </c>
      <c r="F85" s="115">
        <v>0</v>
      </c>
      <c r="G85" s="115">
        <f t="shared" si="21"/>
        <v>20000</v>
      </c>
      <c r="H85" s="119"/>
      <c r="I85" s="119">
        <v>0</v>
      </c>
      <c r="J85" s="133" t="s">
        <v>61</v>
      </c>
    </row>
    <row r="86" spans="1:10" ht="15" customHeight="1" thickBot="1" x14ac:dyDescent="0.3">
      <c r="A86" s="120"/>
      <c r="B86" s="121">
        <v>92116</v>
      </c>
      <c r="C86" s="122" t="s">
        <v>85</v>
      </c>
      <c r="D86" s="123">
        <v>11000</v>
      </c>
      <c r="E86" s="115">
        <f t="shared" si="20"/>
        <v>11000</v>
      </c>
      <c r="F86" s="115">
        <v>0</v>
      </c>
      <c r="G86" s="115">
        <f t="shared" si="21"/>
        <v>11000</v>
      </c>
      <c r="H86" s="123"/>
      <c r="I86" s="123">
        <v>0</v>
      </c>
      <c r="J86" s="134" t="s">
        <v>61</v>
      </c>
    </row>
    <row r="87" spans="1:10" ht="21.75" thickBot="1" x14ac:dyDescent="0.3">
      <c r="A87" s="173" t="s">
        <v>30</v>
      </c>
      <c r="B87" s="174"/>
      <c r="C87" s="175"/>
      <c r="D87" s="128">
        <f t="shared" ref="D87:I87" si="22">D9+D20+D33+D35+D50+D59+D61+D63+D76+D74</f>
        <v>10510681</v>
      </c>
      <c r="E87" s="128">
        <f t="shared" si="22"/>
        <v>10510681</v>
      </c>
      <c r="F87" s="128">
        <f>F9+F20+F33+F35+F50+F59+F61+F63+F76+F74</f>
        <v>1418193</v>
      </c>
      <c r="G87" s="128">
        <f>G9+G20+G33+G35+G50+G59+G61+G63+G76+G74</f>
        <v>5588000</v>
      </c>
      <c r="H87" s="128">
        <f>H9+H20+H33+H35+H50+H59+H61+H63+H76+H74</f>
        <v>2747738</v>
      </c>
      <c r="I87" s="128">
        <f t="shared" si="22"/>
        <v>102500</v>
      </c>
      <c r="J87" s="136" t="s">
        <v>61</v>
      </c>
    </row>
    <row r="90" spans="1:10" x14ac:dyDescent="0.25">
      <c r="G90" s="137"/>
    </row>
    <row r="91" spans="1:10" x14ac:dyDescent="0.25">
      <c r="G91" s="137"/>
    </row>
    <row r="93" spans="1:10" x14ac:dyDescent="0.25">
      <c r="G93" s="138"/>
      <c r="H93" s="138"/>
    </row>
    <row r="96" spans="1:10" x14ac:dyDescent="0.25">
      <c r="G96" s="138"/>
    </row>
    <row r="99" spans="7:7" x14ac:dyDescent="0.25">
      <c r="G99" s="138"/>
    </row>
  </sheetData>
  <mergeCells count="11">
    <mergeCell ref="A3:J3"/>
    <mergeCell ref="H1:J1"/>
    <mergeCell ref="A87:C87"/>
    <mergeCell ref="E5:I5"/>
    <mergeCell ref="D5:D7"/>
    <mergeCell ref="E6:E7"/>
    <mergeCell ref="F6:I6"/>
    <mergeCell ref="J5:J7"/>
    <mergeCell ref="A5:A7"/>
    <mergeCell ref="B5:B7"/>
    <mergeCell ref="C5:C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zadania inwest</vt:lpstr>
      <vt:lpstr>Zadania inwestycyjne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2026-01-23T12:32:13Z</cp:lastPrinted>
  <dcterms:created xsi:type="dcterms:W3CDTF">2025-11-06T08:48:25Z</dcterms:created>
  <dcterms:modified xsi:type="dcterms:W3CDTF">2026-01-23T12:32:17Z</dcterms:modified>
</cp:coreProperties>
</file>